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145" windowWidth="15480" windowHeight="10695" tabRatio="813" activeTab="0"/>
  </bookViews>
  <sheets>
    <sheet name="Tab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us" localSheetId="0">#REF!</definedName>
    <definedName name="aus">#REF!</definedName>
    <definedName name="_xlnm.Print_Area" localSheetId="0">'Tab14'!$B$1:$U$183</definedName>
    <definedName name="PRINT_AREA_MI">#REF!</definedName>
    <definedName name="_xlnm.Print_Titles" localSheetId="0">'Tab14'!$1:$13</definedName>
    <definedName name="PRINT_TITLES_MI">#REF!</definedName>
    <definedName name="T15b" localSheetId="0">#REF!</definedName>
    <definedName name="T15b">#REF!</definedName>
    <definedName name="Tab7new">#REF!</definedName>
    <definedName name="tpoc00" localSheetId="0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<sst xmlns="http://schemas.openxmlformats.org/spreadsheetml/2006/main" count="459" uniqueCount="418">
  <si>
    <t>ANT</t>
  </si>
  <si>
    <t>BHS</t>
  </si>
  <si>
    <t>DMA</t>
  </si>
  <si>
    <t>DOM</t>
  </si>
  <si>
    <t>FIJ</t>
  </si>
  <si>
    <t>GRN</t>
  </si>
  <si>
    <t>GUY</t>
  </si>
  <si>
    <t>JAM</t>
  </si>
  <si>
    <t>MAC</t>
  </si>
  <si>
    <t>FSM</t>
  </si>
  <si>
    <t>MCO</t>
  </si>
  <si>
    <t>PLW</t>
  </si>
  <si>
    <t>STK</t>
  </si>
  <si>
    <t>MNE</t>
  </si>
  <si>
    <t>SRB</t>
  </si>
  <si>
    <t>Vanuatu</t>
  </si>
  <si>
    <t>LCA</t>
  </si>
  <si>
    <t>VCT</t>
  </si>
  <si>
    <t>TON</t>
  </si>
  <si>
    <t>TRT</t>
  </si>
  <si>
    <t>Montenegro</t>
  </si>
  <si>
    <t>The number of refugees and people in refugee-like situation for which demographic data is available does not necessarily equal the</t>
  </si>
  <si>
    <t>total refugee population in the country.</t>
  </si>
  <si>
    <t>and people</t>
  </si>
  <si>
    <t>in refugee-</t>
  </si>
  <si>
    <t>like situation</t>
  </si>
  <si>
    <t>* Indicates the proportion of refugees and people in a refugee-like situation in the country for which the demographic data are available.</t>
  </si>
  <si>
    <t>Hide</t>
  </si>
  <si>
    <t>Rep. of Moldova</t>
  </si>
  <si>
    <t>Percentage female per age group</t>
  </si>
  <si>
    <t>Important note:</t>
  </si>
  <si>
    <t>Palau</t>
  </si>
  <si>
    <t>Micronesia (Federated States of)</t>
  </si>
  <si>
    <t>Cayman Islands</t>
  </si>
  <si>
    <t>Afghanistan</t>
  </si>
  <si>
    <t>Albania</t>
  </si>
  <si>
    <t>Angola</t>
  </si>
  <si>
    <t>Egypt</t>
  </si>
  <si>
    <t>Argentina</t>
  </si>
  <si>
    <t>Armenia</t>
  </si>
  <si>
    <t>Australia</t>
  </si>
  <si>
    <t>Austria</t>
  </si>
  <si>
    <t>Azerbaijan</t>
  </si>
  <si>
    <t>Bahrain</t>
  </si>
  <si>
    <t>Burundi</t>
  </si>
  <si>
    <t>Belgium</t>
  </si>
  <si>
    <t>Benin</t>
  </si>
  <si>
    <t>Bangladesh</t>
  </si>
  <si>
    <t>Burkina Faso</t>
  </si>
  <si>
    <t>Belarus</t>
  </si>
  <si>
    <t>Botswana</t>
  </si>
  <si>
    <t>Brazil</t>
  </si>
  <si>
    <t>Bosnia and Herzegovina</t>
  </si>
  <si>
    <t>Bulgaria</t>
  </si>
  <si>
    <t>Belize</t>
  </si>
  <si>
    <t>Cambodia</t>
  </si>
  <si>
    <t>BES</t>
  </si>
  <si>
    <t>Bonaire</t>
  </si>
  <si>
    <t>CUW</t>
  </si>
  <si>
    <t>Curacao</t>
  </si>
  <si>
    <t>MSR</t>
  </si>
  <si>
    <t>Montserrat</t>
  </si>
  <si>
    <t>SXM</t>
  </si>
  <si>
    <t>Saint Maarten</t>
  </si>
  <si>
    <t>Canada</t>
  </si>
  <si>
    <t>Central African Rep.</t>
  </si>
  <si>
    <t>Chad</t>
  </si>
  <si>
    <t>Chile</t>
  </si>
  <si>
    <t>Cameroon</t>
  </si>
  <si>
    <t>Congo</t>
  </si>
  <si>
    <t>Dem. Rep. of the Congo</t>
  </si>
  <si>
    <t>Comoros</t>
  </si>
  <si>
    <t>Colombia</t>
  </si>
  <si>
    <t>Costa Rica</t>
  </si>
  <si>
    <t>Cuba</t>
  </si>
  <si>
    <t>Cyprus</t>
  </si>
  <si>
    <t>Czech Rep.</t>
  </si>
  <si>
    <t>Denmark</t>
  </si>
  <si>
    <t>Djibouti</t>
  </si>
  <si>
    <t>Ecuador</t>
  </si>
  <si>
    <t>Eritrea</t>
  </si>
  <si>
    <t>Estonia</t>
  </si>
  <si>
    <t>Ethiopia</t>
  </si>
  <si>
    <t>Finland</t>
  </si>
  <si>
    <t>France</t>
  </si>
  <si>
    <t>Gabon</t>
  </si>
  <si>
    <t>Gambia</t>
  </si>
  <si>
    <t>Occupied Palestinian Territory</t>
  </si>
  <si>
    <t>United Kingdom</t>
  </si>
  <si>
    <t>Georgia</t>
  </si>
  <si>
    <t>Germany</t>
  </si>
  <si>
    <t>Ghana</t>
  </si>
  <si>
    <t>Guinea-Bissau</t>
  </si>
  <si>
    <t>Greece</t>
  </si>
  <si>
    <t>Guatemala</t>
  </si>
  <si>
    <t>Guinea</t>
  </si>
  <si>
    <t>Honduras</t>
  </si>
  <si>
    <t>Croatia</t>
  </si>
  <si>
    <t>Hungary</t>
  </si>
  <si>
    <t>Iceland</t>
  </si>
  <si>
    <t>Côte d'Ivoire</t>
  </si>
  <si>
    <t>India</t>
  </si>
  <si>
    <t>Indonesia</t>
  </si>
  <si>
    <t>Ireland</t>
  </si>
  <si>
    <t>Iraq</t>
  </si>
  <si>
    <t>Israel</t>
  </si>
  <si>
    <t>Italy</t>
  </si>
  <si>
    <t>Japan</t>
  </si>
  <si>
    <t>Kazakhstan</t>
  </si>
  <si>
    <t>Kenya</t>
  </si>
  <si>
    <t>Kyrgyzstan</t>
  </si>
  <si>
    <t>Rep. of Korea</t>
  </si>
  <si>
    <t>Kuwait</t>
  </si>
  <si>
    <t>Lao People's Dem. Rep.</t>
  </si>
  <si>
    <t>Liberia</t>
  </si>
  <si>
    <t>Libyan Arab Jamahiriya</t>
  </si>
  <si>
    <t>Lebanon</t>
  </si>
  <si>
    <t>Lesotho</t>
  </si>
  <si>
    <t>Liechtenstein</t>
  </si>
  <si>
    <t>Sri Lanka</t>
  </si>
  <si>
    <t>Lithuania</t>
  </si>
  <si>
    <t>Luxembourg</t>
  </si>
  <si>
    <t>Latvia</t>
  </si>
  <si>
    <t>Madagascar</t>
  </si>
  <si>
    <t>Mauritania</t>
  </si>
  <si>
    <t>BVI</t>
  </si>
  <si>
    <t>British Virgin Islands</t>
  </si>
  <si>
    <t>CAY</t>
  </si>
  <si>
    <t>- Hong Kong SAR, China</t>
  </si>
  <si>
    <t>- Macao SAR, China</t>
  </si>
  <si>
    <t>BRU</t>
  </si>
  <si>
    <t>for which</t>
  </si>
  <si>
    <t>demographic</t>
  </si>
  <si>
    <t>data is</t>
  </si>
  <si>
    <t>available</t>
  </si>
  <si>
    <t>Mexico</t>
  </si>
  <si>
    <t>Mali</t>
  </si>
  <si>
    <t>Malaysia</t>
  </si>
  <si>
    <t>Malawi</t>
  </si>
  <si>
    <t>Mongolia</t>
  </si>
  <si>
    <t>Morocco</t>
  </si>
  <si>
    <t>Mozambique</t>
  </si>
  <si>
    <t>Malta</t>
  </si>
  <si>
    <t>Mauritius</t>
  </si>
  <si>
    <t>Myanmar</t>
  </si>
  <si>
    <t>Namibia</t>
  </si>
  <si>
    <t>Nepal</t>
  </si>
  <si>
    <t>Netherlands</t>
  </si>
  <si>
    <t>Niger</t>
  </si>
  <si>
    <t>Nicaragua</t>
  </si>
  <si>
    <t>Nigeria</t>
  </si>
  <si>
    <t>Norway</t>
  </si>
  <si>
    <t>New Zealand</t>
  </si>
  <si>
    <t>Oman</t>
  </si>
  <si>
    <t>Panama</t>
  </si>
  <si>
    <t>Paraguay</t>
  </si>
  <si>
    <t>Peru</t>
  </si>
  <si>
    <t>Philippines</t>
  </si>
  <si>
    <t>Papua New Guinea</t>
  </si>
  <si>
    <t>Poland</t>
  </si>
  <si>
    <t>Portugal</t>
  </si>
  <si>
    <t>Qatar</t>
  </si>
  <si>
    <t>Romania</t>
  </si>
  <si>
    <t>South Africa</t>
  </si>
  <si>
    <t>Russian Federation</t>
  </si>
  <si>
    <t>Rwanda</t>
  </si>
  <si>
    <t>El Salvador</t>
  </si>
  <si>
    <t>Saudi Arabia</t>
  </si>
  <si>
    <t>Senegal</t>
  </si>
  <si>
    <t>Singapore</t>
  </si>
  <si>
    <t>Sierra Leone</t>
  </si>
  <si>
    <t>Somalia</t>
  </si>
  <si>
    <t>Spain</t>
  </si>
  <si>
    <t>Viet Nam</t>
  </si>
  <si>
    <t>Sao Tome and Principe</t>
  </si>
  <si>
    <t>Sudan</t>
  </si>
  <si>
    <t>Suriname</t>
  </si>
  <si>
    <t>Slovakia</t>
  </si>
  <si>
    <t>Slovenia</t>
  </si>
  <si>
    <t>Swaziland</t>
  </si>
  <si>
    <t>Sweden</t>
  </si>
  <si>
    <t>Switzerland</t>
  </si>
  <si>
    <t>United Rep. of Tanzania</t>
  </si>
  <si>
    <t>Thailand</t>
  </si>
  <si>
    <t>Tajikistan</t>
  </si>
  <si>
    <t>Turkmenistan</t>
  </si>
  <si>
    <t>Timor-Leste</t>
  </si>
  <si>
    <t>Togo</t>
  </si>
  <si>
    <t>Tunisia</t>
  </si>
  <si>
    <t>Turkey</t>
  </si>
  <si>
    <t>United Arab Emirates</t>
  </si>
  <si>
    <t>Uganda</t>
  </si>
  <si>
    <t>Ukraine</t>
  </si>
  <si>
    <t>Uruguay</t>
  </si>
  <si>
    <t>United States</t>
  </si>
  <si>
    <t>Uzbekistan</t>
  </si>
  <si>
    <t>Yemen</t>
  </si>
  <si>
    <t>Zambia</t>
  </si>
  <si>
    <t>Zimbabwe</t>
  </si>
  <si>
    <t>Total</t>
  </si>
  <si>
    <t>AFG</t>
  </si>
  <si>
    <t>ALB</t>
  </si>
  <si>
    <t>ALG</t>
  </si>
  <si>
    <t>ANG</t>
  </si>
  <si>
    <t>ARE</t>
  </si>
  <si>
    <t>ARG</t>
  </si>
  <si>
    <t>ARM</t>
  </si>
  <si>
    <t>AZE</t>
  </si>
  <si>
    <t>BAH</t>
  </si>
  <si>
    <t>BDI</t>
  </si>
  <si>
    <t>BEN</t>
  </si>
  <si>
    <t>BGD</t>
  </si>
  <si>
    <t>BLR</t>
  </si>
  <si>
    <t>BOL</t>
  </si>
  <si>
    <t>BOT</t>
  </si>
  <si>
    <t>BRA</t>
  </si>
  <si>
    <t>BSN</t>
  </si>
  <si>
    <t>BZE</t>
  </si>
  <si>
    <t>CAM</t>
  </si>
  <si>
    <t>CAR</t>
  </si>
  <si>
    <t>CHD</t>
  </si>
  <si>
    <t>CHI</t>
  </si>
  <si>
    <t>CHL</t>
  </si>
  <si>
    <t>CMR</t>
  </si>
  <si>
    <t>COB</t>
  </si>
  <si>
    <t>COD</t>
  </si>
  <si>
    <t>COL</t>
  </si>
  <si>
    <t>COS</t>
  </si>
  <si>
    <t>CUB</t>
  </si>
  <si>
    <t>CYP</t>
  </si>
  <si>
    <t>ECU</t>
  </si>
  <si>
    <t>ERT</t>
  </si>
  <si>
    <t>EST</t>
  </si>
  <si>
    <t>ETH</t>
  </si>
  <si>
    <t>FRA</t>
  </si>
  <si>
    <t>GAB</t>
  </si>
  <si>
    <t>GAM</t>
  </si>
  <si>
    <t>GEO</t>
  </si>
  <si>
    <t>GHA</t>
  </si>
  <si>
    <t>GNB</t>
  </si>
  <si>
    <t>GRE</t>
  </si>
  <si>
    <t>GUA</t>
  </si>
  <si>
    <t>GUI</t>
  </si>
  <si>
    <t>HKG</t>
  </si>
  <si>
    <t>HON</t>
  </si>
  <si>
    <t>HRV</t>
  </si>
  <si>
    <t>HUN</t>
  </si>
  <si>
    <t>ICO</t>
  </si>
  <si>
    <t>IND</t>
  </si>
  <si>
    <t>INS</t>
  </si>
  <si>
    <t>IRN</t>
  </si>
  <si>
    <t>IRQ</t>
  </si>
  <si>
    <t>JOR</t>
  </si>
  <si>
    <t>JPN</t>
  </si>
  <si>
    <t>KAZ</t>
  </si>
  <si>
    <t>KEN</t>
  </si>
  <si>
    <t>KGZ</t>
  </si>
  <si>
    <t>KOR</t>
  </si>
  <si>
    <t>KUW</t>
  </si>
  <si>
    <t>LBR</t>
  </si>
  <si>
    <t>LBY</t>
  </si>
  <si>
    <t>LEB</t>
  </si>
  <si>
    <t>LKA</t>
  </si>
  <si>
    <t>LVA</t>
  </si>
  <si>
    <t>MAU</t>
  </si>
  <si>
    <t>MCD</t>
  </si>
  <si>
    <t>MDA</t>
  </si>
  <si>
    <t>MEX</t>
  </si>
  <si>
    <t>MLI</t>
  </si>
  <si>
    <t>MLS</t>
  </si>
  <si>
    <t>MLW</t>
  </si>
  <si>
    <t>MOR</t>
  </si>
  <si>
    <t>MOZ</t>
  </si>
  <si>
    <t>MYA</t>
  </si>
  <si>
    <t>NAM</t>
  </si>
  <si>
    <t>NEP</t>
  </si>
  <si>
    <t>NGR</t>
  </si>
  <si>
    <t>NIC</t>
  </si>
  <si>
    <t>NIG</t>
  </si>
  <si>
    <t>PAK</t>
  </si>
  <si>
    <t>Pakistan</t>
  </si>
  <si>
    <t>PAN</t>
  </si>
  <si>
    <t>PAR</t>
  </si>
  <si>
    <t>PER</t>
  </si>
  <si>
    <t>PHI</t>
  </si>
  <si>
    <t>PNG</t>
  </si>
  <si>
    <t>QAT</t>
  </si>
  <si>
    <t>ROM</t>
  </si>
  <si>
    <t>RUS</t>
  </si>
  <si>
    <t>RWA</t>
  </si>
  <si>
    <t>SAL</t>
  </si>
  <si>
    <t>SAU</t>
  </si>
  <si>
    <t>SEN</t>
  </si>
  <si>
    <t>SIN</t>
  </si>
  <si>
    <t>SLE</t>
  </si>
  <si>
    <t>SOM</t>
  </si>
  <si>
    <t>SRV</t>
  </si>
  <si>
    <t>SUD</t>
  </si>
  <si>
    <t>SVN</t>
  </si>
  <si>
    <t>SWA</t>
  </si>
  <si>
    <t>SWI</t>
  </si>
  <si>
    <t>SYR</t>
  </si>
  <si>
    <t>TAN</t>
  </si>
  <si>
    <t>THA</t>
  </si>
  <si>
    <t>TKM</t>
  </si>
  <si>
    <t>TMP</t>
  </si>
  <si>
    <t>TOG</t>
  </si>
  <si>
    <t>TUN</t>
  </si>
  <si>
    <t>TUR</t>
  </si>
  <si>
    <t>UAE</t>
  </si>
  <si>
    <t>UGA</t>
  </si>
  <si>
    <t>UKR</t>
  </si>
  <si>
    <t>URU</t>
  </si>
  <si>
    <t>UZB</t>
  </si>
  <si>
    <t>VEN</t>
  </si>
  <si>
    <t>YEM</t>
  </si>
  <si>
    <t>ZAM</t>
  </si>
  <si>
    <t>ZIM</t>
  </si>
  <si>
    <t>OMN</t>
  </si>
  <si>
    <t>Brunei Darussalam</t>
  </si>
  <si>
    <t>Dominican Rep.</t>
  </si>
  <si>
    <t>Equatorial Guinea</t>
  </si>
  <si>
    <t>Fiji</t>
  </si>
  <si>
    <t>Grenada</t>
  </si>
  <si>
    <t>Guyana</t>
  </si>
  <si>
    <t>Haiti</t>
  </si>
  <si>
    <t>Jamaica</t>
  </si>
  <si>
    <t>Saint Lucia</t>
  </si>
  <si>
    <t>Monaco</t>
  </si>
  <si>
    <t>Saint Kitts and Nevis</t>
  </si>
  <si>
    <t>Tonga</t>
  </si>
  <si>
    <t>Trinidad and Tobago</t>
  </si>
  <si>
    <t>Antigua and Barbuda</t>
  </si>
  <si>
    <t>Bahamas</t>
  </si>
  <si>
    <t>Dominica</t>
  </si>
  <si>
    <t>Saint Vincent and the Grenadines</t>
  </si>
  <si>
    <t>Table 14. Demographic composition of refugees and people in refugee-like situations, end-2010</t>
  </si>
  <si>
    <r>
      <t xml:space="preserve">China </t>
    </r>
    <r>
      <rPr>
        <vertAlign val="superscript"/>
        <sz val="8"/>
        <rFont val="Arial"/>
        <family val="2"/>
      </rPr>
      <t>2</t>
    </r>
  </si>
  <si>
    <r>
      <t xml:space="preserve">Jordan </t>
    </r>
    <r>
      <rPr>
        <vertAlign val="superscript"/>
        <sz val="8"/>
        <rFont val="Arial"/>
        <family val="2"/>
      </rPr>
      <t>3</t>
    </r>
  </si>
  <si>
    <r>
      <t xml:space="preserve">Syrian Arab Rep. </t>
    </r>
    <r>
      <rPr>
        <vertAlign val="superscript"/>
        <sz val="8"/>
        <rFont val="Arial"/>
        <family val="2"/>
      </rPr>
      <t>3</t>
    </r>
  </si>
  <si>
    <t xml:space="preserve">   If the coverage is low (ie. below 20%), the percentages may not be representative for the total population in the country.</t>
  </si>
  <si>
    <t>Country/territory of</t>
  </si>
  <si>
    <r>
      <t>3</t>
    </r>
    <r>
      <rPr>
        <sz val="7.5"/>
        <rFont val="Arial"/>
        <family val="2"/>
      </rPr>
      <t xml:space="preserve"> Government estimates.</t>
    </r>
  </si>
  <si>
    <t>Coverage*</t>
  </si>
  <si>
    <t>Age group (female)</t>
  </si>
  <si>
    <t>Age group (male)</t>
  </si>
  <si>
    <t>Share of age group in total</t>
  </si>
  <si>
    <t>Age/</t>
  </si>
  <si>
    <t>Sex</t>
  </si>
  <si>
    <t>age</t>
  </si>
  <si>
    <t>sex</t>
  </si>
  <si>
    <t>0-4</t>
  </si>
  <si>
    <t>18-59</t>
  </si>
  <si>
    <t>60+&gt;</t>
  </si>
  <si>
    <t>Unk.</t>
  </si>
  <si>
    <t>&lt;18</t>
  </si>
  <si>
    <t>Var.</t>
  </si>
  <si>
    <t>only</t>
  </si>
  <si>
    <t>denom</t>
  </si>
  <si>
    <t>Refugees</t>
  </si>
  <si>
    <r>
      <t xml:space="preserve">Algeria </t>
    </r>
    <r>
      <rPr>
        <vertAlign val="superscript"/>
        <sz val="8"/>
        <rFont val="Arial"/>
        <family val="2"/>
      </rPr>
      <t>1</t>
    </r>
  </si>
  <si>
    <t>Serbia (and Kosovo: UNSCR 1244)</t>
  </si>
  <si>
    <t>asylum/</t>
  </si>
  <si>
    <t>5-11</t>
  </si>
  <si>
    <t>12-17</t>
  </si>
  <si>
    <t>Bolivia (Plurinational State of)</t>
  </si>
  <si>
    <t>The former Yugoslav Republic of Macedonia</t>
  </si>
  <si>
    <t>Iran (Islamic Rep. of)</t>
  </si>
  <si>
    <t>Venezuela (Bolivarian Republic of)</t>
  </si>
  <si>
    <r>
      <t>1</t>
    </r>
    <r>
      <rPr>
        <sz val="7.5"/>
        <rFont val="Arial"/>
        <family val="2"/>
      </rPr>
      <t xml:space="preserve"> According to the Government of Algeria, there are an estimated 165,000 Sahrawi refugees in the Tindouf camps.</t>
    </r>
  </si>
  <si>
    <t>code</t>
  </si>
  <si>
    <t>VAN</t>
  </si>
  <si>
    <t>residence</t>
  </si>
  <si>
    <t>Demographic indicators</t>
  </si>
  <si>
    <t>AUL</t>
  </si>
  <si>
    <t>AUS</t>
  </si>
  <si>
    <t>BEL</t>
  </si>
  <si>
    <t>BKF</t>
  </si>
  <si>
    <t>BUL</t>
  </si>
  <si>
    <t>CAN</t>
  </si>
  <si>
    <t>COI</t>
  </si>
  <si>
    <t>CZE</t>
  </si>
  <si>
    <t>DEN</t>
  </si>
  <si>
    <t>DJB</t>
  </si>
  <si>
    <t>EGU</t>
  </si>
  <si>
    <t>FIN</t>
  </si>
  <si>
    <t>GAZ</t>
  </si>
  <si>
    <t>GBR</t>
  </si>
  <si>
    <t>GFR</t>
  </si>
  <si>
    <t>HAI</t>
  </si>
  <si>
    <t>ICE</t>
  </si>
  <si>
    <t>IRE</t>
  </si>
  <si>
    <t>ISR</t>
  </si>
  <si>
    <t>ITA</t>
  </si>
  <si>
    <t>LAO</t>
  </si>
  <si>
    <t>LES</t>
  </si>
  <si>
    <t>LIE</t>
  </si>
  <si>
    <t>LTU</t>
  </si>
  <si>
    <t>LUX</t>
  </si>
  <si>
    <t>MAD</t>
  </si>
  <si>
    <t>MNG</t>
  </si>
  <si>
    <t>MTA</t>
  </si>
  <si>
    <t>MTS</t>
  </si>
  <si>
    <t>NET</t>
  </si>
  <si>
    <t>NOR</t>
  </si>
  <si>
    <t>NZL</t>
  </si>
  <si>
    <t>POL</t>
  </si>
  <si>
    <t>POR</t>
  </si>
  <si>
    <t>RSA</t>
  </si>
  <si>
    <t>SPA</t>
  </si>
  <si>
    <t>STP</t>
  </si>
  <si>
    <t>SUR</t>
  </si>
  <si>
    <t>SVK</t>
  </si>
  <si>
    <t>SWE</t>
  </si>
  <si>
    <t>TJK</t>
  </si>
  <si>
    <t>USA</t>
  </si>
  <si>
    <t>end-2010</t>
  </si>
  <si>
    <r>
      <t>2</t>
    </r>
    <r>
      <rPr>
        <sz val="7.5"/>
        <rFont val="Arial"/>
        <family val="2"/>
      </rPr>
      <t xml:space="preserve"> The 300,000 Vietnamese refugees are well integrated and in practice receive protection from the Government of China.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</si>
</sst>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;\(#,##0\);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_);_(* \(#,##0.0\);_(* &quot;-&quot;_);_(@_)"/>
    <numFmt numFmtId="183" formatCode="General_)"/>
    <numFmt numFmtId="184" formatCode="_(* #,##0.0_);_(* \(#,##0.0\);_(* &quot;-&quot;?_);_(@_)"/>
    <numFmt numFmtId="185" formatCode="_(* #,##0.00_);_(* \(#,##0.00\);_(* &quot;-&quot;_);_(@_)"/>
    <numFmt numFmtId="186" formatCode="_(* #,##0.000_);_(* \(#,##0.000\);_(* &quot;-&quot;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#,##0.0_);\(#,##0.0\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"/>
    <numFmt numFmtId="203" formatCode="0.0%"/>
    <numFmt numFmtId="204" formatCode="#,##0;[Red]#,##0"/>
    <numFmt numFmtId="205" formatCode="#,##0.000"/>
    <numFmt numFmtId="206" formatCode="#,##0.0000"/>
    <numFmt numFmtId="207" formatCode="0_);\(0\)"/>
    <numFmt numFmtId="208" formatCode="_-* #,##0_-;\-* #,##0_-;_-* &quot;-&quot;??_-;_-@_-"/>
    <numFmt numFmtId="209" formatCode="_(* #,##0.0000_);_(* \(#,##0.0000\);_(* &quot;-&quot;_);_(@_)"/>
    <numFmt numFmtId="210" formatCode="_(* #,##0.00000_);_(* \(#,##0.00000\);_(* &quot;-&quot;_);_(@_)"/>
    <numFmt numFmtId="211" formatCode="_(* #,##0.0000_);_(* \(#,##0.0000\);_(* &quot;-&quot;????_);_(@_)"/>
    <numFmt numFmtId="212" formatCode="#,##0;\-#,##0;\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(* #,##0_);_(* \(#,##0\);_(* &quot;-&quot;?_);_(@_)"/>
    <numFmt numFmtId="218" formatCode="#,##0.0;\-#,##0.0;\-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</numFmts>
  <fonts count="1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10"/>
      <color indexed="8"/>
      <name val="MS Sans Serif"/>
      <family val="0"/>
    </font>
    <font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5" fontId="7" fillId="2" borderId="0" xfId="15" applyNumberFormat="1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 quotePrefix="1">
      <alignment horizontal="center"/>
    </xf>
    <xf numFmtId="17" fontId="1" fillId="2" borderId="9" xfId="0" applyNumberFormat="1" applyFont="1" applyFill="1" applyBorder="1" applyAlignment="1" quotePrefix="1">
      <alignment horizontal="center"/>
    </xf>
    <xf numFmtId="17" fontId="1" fillId="2" borderId="9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9" fontId="1" fillId="0" borderId="7" xfId="21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5" fillId="2" borderId="0" xfId="0" applyFont="1" applyFill="1" applyAlignment="1" quotePrefix="1">
      <alignment horizontal="left"/>
    </xf>
    <xf numFmtId="0" fontId="1" fillId="2" borderId="1" xfId="0" applyFont="1" applyFill="1" applyBorder="1" applyAlignment="1">
      <alignment horizontal="centerContinuous"/>
    </xf>
    <xf numFmtId="9" fontId="1" fillId="0" borderId="7" xfId="21" applyFont="1" applyBorder="1" applyAlignment="1">
      <alignment horizontal="right"/>
    </xf>
    <xf numFmtId="212" fontId="1" fillId="0" borderId="7" xfId="0" applyNumberFormat="1" applyFont="1" applyBorder="1" applyAlignment="1">
      <alignment/>
    </xf>
    <xf numFmtId="212" fontId="2" fillId="0" borderId="9" xfId="0" applyNumberFormat="1" applyFont="1" applyBorder="1" applyAlignment="1">
      <alignment/>
    </xf>
    <xf numFmtId="9" fontId="2" fillId="0" borderId="9" xfId="2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212" fontId="1" fillId="3" borderId="7" xfId="0" applyNumberFormat="1" applyFont="1" applyFill="1" applyBorder="1" applyAlignment="1">
      <alignment/>
    </xf>
    <xf numFmtId="41" fontId="1" fillId="3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 quotePrefix="1">
      <alignment horizontal="left"/>
    </xf>
    <xf numFmtId="0" fontId="1" fillId="0" borderId="6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9" fontId="2" fillId="0" borderId="9" xfId="21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 quotePrefix="1">
      <alignment horizontal="left"/>
    </xf>
    <xf numFmtId="0" fontId="9" fillId="2" borderId="0" xfId="0" applyFont="1" applyFill="1" applyAlignment="1" quotePrefix="1">
      <alignment horizontal="left"/>
    </xf>
    <xf numFmtId="0" fontId="1" fillId="2" borderId="0" xfId="0" applyFont="1" applyFill="1" applyAlignment="1">
      <alignment wrapText="1"/>
    </xf>
    <xf numFmtId="0" fontId="1" fillId="0" borderId="2" xfId="0" applyFont="1" applyBorder="1" applyAlignment="1">
      <alignment/>
    </xf>
    <xf numFmtId="212" fontId="1" fillId="2" borderId="0" xfId="0" applyNumberFormat="1" applyFont="1" applyFill="1" applyBorder="1" applyAlignment="1">
      <alignment/>
    </xf>
    <xf numFmtId="9" fontId="1" fillId="2" borderId="0" xfId="21" applyNumberFormat="1" applyFont="1" applyFill="1" applyBorder="1" applyAlignment="1">
      <alignment horizontal="right"/>
    </xf>
    <xf numFmtId="212" fontId="1" fillId="2" borderId="0" xfId="15" applyNumberFormat="1" applyFont="1" applyFill="1" applyBorder="1" applyAlignment="1">
      <alignment/>
    </xf>
    <xf numFmtId="9" fontId="1" fillId="2" borderId="0" xfId="21" applyFont="1" applyFill="1" applyBorder="1" applyAlignment="1">
      <alignment/>
    </xf>
    <xf numFmtId="9" fontId="1" fillId="0" borderId="8" xfId="21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" fillId="0" borderId="6" xfId="0" applyFont="1" applyFill="1" applyBorder="1" applyAlignment="1" quotePrefix="1">
      <alignment horizontal="center"/>
    </xf>
    <xf numFmtId="9" fontId="1" fillId="0" borderId="7" xfId="21" applyNumberFormat="1" applyFont="1" applyBorder="1" applyAlignment="1">
      <alignment horizontal="right"/>
    </xf>
    <xf numFmtId="212" fontId="1" fillId="0" borderId="0" xfId="0" applyNumberFormat="1" applyFont="1" applyAlignment="1">
      <alignment/>
    </xf>
    <xf numFmtId="212" fontId="1" fillId="0" borderId="0" xfId="0" applyNumberFormat="1" applyFont="1" applyFill="1" applyAlignment="1">
      <alignment horizontal="center"/>
    </xf>
    <xf numFmtId="212" fontId="2" fillId="0" borderId="9" xfId="15" applyNumberFormat="1" applyFont="1" applyFill="1" applyBorder="1" applyAlignment="1">
      <alignment/>
    </xf>
    <xf numFmtId="212" fontId="1" fillId="3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 quotePrefix="1">
      <alignment/>
    </xf>
    <xf numFmtId="0" fontId="1" fillId="0" borderId="12" xfId="0" applyFont="1" applyFill="1" applyBorder="1" applyAlignment="1">
      <alignment/>
    </xf>
    <xf numFmtId="0" fontId="1" fillId="0" borderId="2" xfId="0" applyFont="1" applyFill="1" applyBorder="1" applyAlignment="1" quotePrefix="1">
      <alignment/>
    </xf>
    <xf numFmtId="0" fontId="1" fillId="0" borderId="2" xfId="0" applyFont="1" applyFill="1" applyBorder="1" applyAlignment="1">
      <alignment/>
    </xf>
    <xf numFmtId="0" fontId="1" fillId="0" borderId="5" xfId="0" applyFont="1" applyBorder="1" applyAlignment="1">
      <alignment/>
    </xf>
    <xf numFmtId="212" fontId="1" fillId="0" borderId="8" xfId="0" applyNumberFormat="1" applyFont="1" applyBorder="1" applyAlignment="1">
      <alignment/>
    </xf>
    <xf numFmtId="9" fontId="1" fillId="0" borderId="8" xfId="2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B\01asr\analysis\SY\2209\sychar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1asr\01re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0ASR\00re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1asr\analysis\SY\2209\sychar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analysis\SY\2209\refas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01r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MSOFFICE\EXCEL\bel8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0ASR\00re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analysis\SY\2209\sycha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iged62\common\BB\00ASR\00r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iged62\common\BB\01asr\analysis\SY\2209\sycha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B\01asr\01re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SOFFICE\EXCEL\bel8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fvarassis9301"/>
      <sheetName val="refassis93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205"/>
  <sheetViews>
    <sheetView tabSelected="1" workbookViewId="0" topLeftCell="A1">
      <pane xSplit="4" ySplit="13" topLeftCell="E14" activePane="bottomRight" state="frozen"/>
      <selection pane="topLeft" activeCell="B1" sqref="B1"/>
      <selection pane="topRight" activeCell="E1" sqref="E1"/>
      <selection pane="bottomLeft" activeCell="B14" sqref="B14"/>
      <selection pane="bottomRight" activeCell="U23" sqref="U23"/>
    </sheetView>
  </sheetViews>
  <sheetFormatPr defaultColWidth="9.140625" defaultRowHeight="12.75"/>
  <cols>
    <col min="1" max="1" width="7.7109375" style="1" hidden="1" customWidth="1"/>
    <col min="2" max="2" width="0.85546875" style="1" customWidth="1"/>
    <col min="3" max="3" width="16.7109375" style="1" customWidth="1"/>
    <col min="4" max="4" width="9.57421875" style="1" customWidth="1"/>
    <col min="5" max="18" width="4.7109375" style="1" customWidth="1"/>
    <col min="19" max="19" width="8.7109375" style="40" customWidth="1"/>
    <col min="20" max="20" width="5.8515625" style="1" customWidth="1"/>
    <col min="21" max="21" width="7.28125" style="1" customWidth="1"/>
    <col min="22" max="22" width="12.421875" style="37" hidden="1" customWidth="1"/>
    <col min="23" max="23" width="10.421875" style="37" hidden="1" customWidth="1"/>
    <col min="24" max="24" width="8.140625" style="37" hidden="1" customWidth="1"/>
    <col min="25" max="25" width="9.00390625" style="37" hidden="1" customWidth="1"/>
    <col min="26" max="27" width="9.8515625" style="37" hidden="1" customWidth="1"/>
    <col min="28" max="28" width="9.28125" style="37" hidden="1" customWidth="1"/>
    <col min="29" max="29" width="8.8515625" style="37" hidden="1" customWidth="1"/>
    <col min="30" max="30" width="9.140625" style="37" hidden="1" customWidth="1"/>
    <col min="31" max="31" width="8.140625" style="37" hidden="1" customWidth="1"/>
    <col min="32" max="32" width="9.00390625" style="37" hidden="1" customWidth="1"/>
    <col min="33" max="34" width="9.8515625" style="37" hidden="1" customWidth="1"/>
    <col min="35" max="35" width="9.28125" style="37" hidden="1" customWidth="1"/>
    <col min="36" max="36" width="8.8515625" style="37" hidden="1" customWidth="1"/>
    <col min="37" max="37" width="9.140625" style="37" hidden="1" customWidth="1"/>
    <col min="38" max="38" width="33.28125" style="1" customWidth="1"/>
    <col min="39" max="16384" width="9.140625" style="1" customWidth="1"/>
  </cols>
  <sheetData>
    <row r="1" spans="2:37" s="24" customFormat="1" ht="15.75" customHeight="1">
      <c r="B1" s="29" t="s">
        <v>336</v>
      </c>
      <c r="C1" s="2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2:21" ht="12">
      <c r="B2" s="62" t="s">
        <v>26</v>
      </c>
      <c r="C2" s="6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ht="12">
      <c r="B3" s="60" t="s">
        <v>340</v>
      </c>
      <c r="C3" s="5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ht="6.75" customHeight="1"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12.75">
      <c r="B5" s="58" t="s">
        <v>30</v>
      </c>
      <c r="C5" s="58"/>
      <c r="D5" s="7"/>
      <c r="E5" s="6"/>
      <c r="F5" s="6"/>
      <c r="G5" s="2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37" ht="12.75">
      <c r="B6" s="57" t="s">
        <v>21</v>
      </c>
      <c r="C6" s="57"/>
      <c r="D6" s="7"/>
      <c r="E6" s="6"/>
      <c r="F6" s="6"/>
      <c r="G6" s="2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>
        <v>5</v>
      </c>
      <c r="Y6">
        <v>6</v>
      </c>
      <c r="Z6">
        <v>7</v>
      </c>
      <c r="AA6">
        <v>8</v>
      </c>
      <c r="AB6">
        <v>9</v>
      </c>
      <c r="AC6">
        <v>10</v>
      </c>
      <c r="AD6">
        <v>11</v>
      </c>
      <c r="AE6">
        <v>12</v>
      </c>
      <c r="AF6">
        <v>13</v>
      </c>
      <c r="AG6">
        <v>14</v>
      </c>
      <c r="AH6">
        <v>15</v>
      </c>
      <c r="AI6">
        <v>16</v>
      </c>
      <c r="AJ6">
        <v>17</v>
      </c>
      <c r="AK6">
        <v>18</v>
      </c>
    </row>
    <row r="7" spans="2:21" ht="12">
      <c r="B7" s="57" t="s">
        <v>22</v>
      </c>
      <c r="C7" s="57"/>
      <c r="D7" s="7"/>
      <c r="E7" s="6"/>
      <c r="F7" s="6"/>
      <c r="G7" s="2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3:37" s="40" customFormat="1" ht="10.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5" t="s">
        <v>27</v>
      </c>
      <c r="W8" s="75" t="s">
        <v>27</v>
      </c>
      <c r="X8" s="75" t="s">
        <v>27</v>
      </c>
      <c r="Y8" s="75" t="s">
        <v>27</v>
      </c>
      <c r="Z8" s="75" t="s">
        <v>27</v>
      </c>
      <c r="AA8" s="75" t="s">
        <v>27</v>
      </c>
      <c r="AB8" s="75" t="s">
        <v>27</v>
      </c>
      <c r="AC8" s="75" t="s">
        <v>27</v>
      </c>
      <c r="AD8" s="75" t="s">
        <v>27</v>
      </c>
      <c r="AE8" s="75" t="s">
        <v>27</v>
      </c>
      <c r="AF8" s="75" t="s">
        <v>27</v>
      </c>
      <c r="AG8" s="75" t="s">
        <v>27</v>
      </c>
      <c r="AH8" s="75" t="s">
        <v>27</v>
      </c>
      <c r="AI8" s="75" t="s">
        <v>27</v>
      </c>
      <c r="AJ8" s="75" t="s">
        <v>27</v>
      </c>
      <c r="AK8" s="75" t="s">
        <v>27</v>
      </c>
    </row>
    <row r="9" spans="1:37" s="40" customFormat="1" ht="10.5" customHeight="1">
      <c r="A9" s="41"/>
      <c r="B9" s="54"/>
      <c r="C9" s="30"/>
      <c r="D9" s="11" t="s">
        <v>359</v>
      </c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"/>
      <c r="S9" s="11" t="s">
        <v>359</v>
      </c>
      <c r="T9" s="4"/>
      <c r="U9" s="2"/>
      <c r="V9" s="42" t="s">
        <v>359</v>
      </c>
      <c r="W9" s="43"/>
      <c r="X9" s="43"/>
      <c r="Y9" s="43"/>
      <c r="Z9" s="43"/>
      <c r="AA9" s="43"/>
      <c r="AB9" s="43"/>
      <c r="AC9" s="44"/>
      <c r="AD9" s="43"/>
      <c r="AE9" s="43"/>
      <c r="AF9" s="43"/>
      <c r="AG9" s="43"/>
      <c r="AH9" s="43"/>
      <c r="AI9" s="43"/>
      <c r="AJ9" s="43"/>
      <c r="AK9" s="43"/>
    </row>
    <row r="10" spans="1:37" s="40" customFormat="1" ht="10.5" customHeight="1">
      <c r="A10" s="45"/>
      <c r="B10" s="28"/>
      <c r="C10" s="51"/>
      <c r="D10" s="12" t="s">
        <v>131</v>
      </c>
      <c r="E10" s="2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7"/>
      <c r="S10" s="12" t="s">
        <v>23</v>
      </c>
      <c r="T10" s="28"/>
      <c r="U10" s="27"/>
      <c r="V10" s="46" t="s">
        <v>23</v>
      </c>
      <c r="W10" s="47"/>
      <c r="X10" s="47"/>
      <c r="Y10" s="47"/>
      <c r="Z10" s="47"/>
      <c r="AA10" s="47"/>
      <c r="AB10" s="47"/>
      <c r="AC10" s="48"/>
      <c r="AD10" s="47"/>
      <c r="AE10" s="47"/>
      <c r="AF10" s="47"/>
      <c r="AG10" s="47"/>
      <c r="AH10" s="47"/>
      <c r="AI10" s="47"/>
      <c r="AJ10" s="47"/>
      <c r="AK10" s="47"/>
    </row>
    <row r="11" spans="1:37" s="40" customFormat="1" ht="11.25">
      <c r="A11" s="45"/>
      <c r="B11" s="28"/>
      <c r="C11" s="51" t="s">
        <v>341</v>
      </c>
      <c r="D11" s="12" t="s">
        <v>132</v>
      </c>
      <c r="E11" s="9" t="s">
        <v>373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0"/>
      <c r="S11" s="12" t="s">
        <v>24</v>
      </c>
      <c r="T11" s="9" t="s">
        <v>343</v>
      </c>
      <c r="U11" s="10"/>
      <c r="V11" s="46" t="s">
        <v>24</v>
      </c>
      <c r="W11" s="46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s="40" customFormat="1" ht="10.5" customHeight="1">
      <c r="A12" s="45"/>
      <c r="B12" s="28"/>
      <c r="C12" s="51" t="s">
        <v>362</v>
      </c>
      <c r="D12" s="12" t="s">
        <v>133</v>
      </c>
      <c r="E12" s="14" t="s">
        <v>346</v>
      </c>
      <c r="F12" s="14"/>
      <c r="G12" s="14"/>
      <c r="H12" s="14"/>
      <c r="I12" s="14"/>
      <c r="J12" s="14"/>
      <c r="K12" s="14" t="s">
        <v>29</v>
      </c>
      <c r="L12" s="14"/>
      <c r="M12" s="14"/>
      <c r="N12" s="14"/>
      <c r="O12" s="14"/>
      <c r="P12" s="14"/>
      <c r="Q12" s="14"/>
      <c r="R12" s="14"/>
      <c r="S12" s="12" t="s">
        <v>25</v>
      </c>
      <c r="T12" s="11" t="s">
        <v>347</v>
      </c>
      <c r="U12" s="16" t="s">
        <v>348</v>
      </c>
      <c r="V12" s="46" t="s">
        <v>25</v>
      </c>
      <c r="W12" s="46" t="s">
        <v>349</v>
      </c>
      <c r="X12" s="49" t="s">
        <v>344</v>
      </c>
      <c r="Y12" s="49"/>
      <c r="Z12" s="49"/>
      <c r="AA12" s="49"/>
      <c r="AB12" s="49"/>
      <c r="AC12" s="49"/>
      <c r="AD12" s="49"/>
      <c r="AE12" s="49" t="s">
        <v>345</v>
      </c>
      <c r="AF12" s="49"/>
      <c r="AG12" s="49"/>
      <c r="AH12" s="49"/>
      <c r="AI12" s="49"/>
      <c r="AJ12" s="49"/>
      <c r="AK12" s="49"/>
    </row>
    <row r="13" spans="1:37" s="40" customFormat="1" ht="10.5" customHeight="1">
      <c r="A13" s="45" t="s">
        <v>370</v>
      </c>
      <c r="B13" s="55"/>
      <c r="C13" s="56" t="s">
        <v>372</v>
      </c>
      <c r="D13" s="13" t="s">
        <v>134</v>
      </c>
      <c r="E13" s="18" t="s">
        <v>351</v>
      </c>
      <c r="F13" s="19" t="s">
        <v>363</v>
      </c>
      <c r="G13" s="19" t="s">
        <v>364</v>
      </c>
      <c r="H13" s="20" t="s">
        <v>355</v>
      </c>
      <c r="I13" s="20" t="s">
        <v>352</v>
      </c>
      <c r="J13" s="18" t="s">
        <v>353</v>
      </c>
      <c r="K13" s="18" t="s">
        <v>351</v>
      </c>
      <c r="L13" s="19" t="s">
        <v>363</v>
      </c>
      <c r="M13" s="19" t="s">
        <v>364</v>
      </c>
      <c r="N13" s="20" t="s">
        <v>355</v>
      </c>
      <c r="O13" s="20" t="s">
        <v>352</v>
      </c>
      <c r="P13" s="18" t="s">
        <v>353</v>
      </c>
      <c r="Q13" s="17" t="s">
        <v>356</v>
      </c>
      <c r="R13" s="17" t="s">
        <v>199</v>
      </c>
      <c r="S13" s="13" t="s">
        <v>416</v>
      </c>
      <c r="T13" s="13" t="s">
        <v>350</v>
      </c>
      <c r="U13" s="21" t="s">
        <v>357</v>
      </c>
      <c r="V13" s="50" t="s">
        <v>416</v>
      </c>
      <c r="W13" s="50" t="s">
        <v>358</v>
      </c>
      <c r="X13" s="42" t="s">
        <v>351</v>
      </c>
      <c r="Y13" s="72" t="s">
        <v>363</v>
      </c>
      <c r="Z13" s="72" t="s">
        <v>364</v>
      </c>
      <c r="AA13" s="42" t="s">
        <v>352</v>
      </c>
      <c r="AB13" s="42" t="s">
        <v>353</v>
      </c>
      <c r="AC13" s="42" t="s">
        <v>354</v>
      </c>
      <c r="AD13" s="42" t="s">
        <v>199</v>
      </c>
      <c r="AE13" s="42" t="s">
        <v>351</v>
      </c>
      <c r="AF13" s="72" t="s">
        <v>363</v>
      </c>
      <c r="AG13" s="72" t="s">
        <v>364</v>
      </c>
      <c r="AH13" s="42" t="s">
        <v>352</v>
      </c>
      <c r="AI13" s="42" t="s">
        <v>353</v>
      </c>
      <c r="AJ13" s="42" t="s">
        <v>354</v>
      </c>
      <c r="AK13" s="42" t="s">
        <v>199</v>
      </c>
    </row>
    <row r="14" spans="1:37" ht="12.75">
      <c r="A14" t="s">
        <v>200</v>
      </c>
      <c r="B14" s="35"/>
      <c r="C14" s="78" t="s">
        <v>34</v>
      </c>
      <c r="D14" s="32">
        <v>6434</v>
      </c>
      <c r="E14" s="22">
        <f aca="true" t="shared" si="0" ref="E14:E44">IF(+$W14=0,"..",+(X14+AE14)/$W14)</f>
        <v>0.18246813801678582</v>
      </c>
      <c r="F14" s="22">
        <f aca="true" t="shared" si="1" ref="F14:F44">IF(+$W14=0,"..",+(Y14+AF14)/$W14)</f>
        <v>0.23748834317687287</v>
      </c>
      <c r="G14" s="22">
        <f aca="true" t="shared" si="2" ref="G14:G44">IF(+$W14=0,"..",+(Z14+AG14)/$W14)</f>
        <v>0.15402548958657133</v>
      </c>
      <c r="H14" s="22">
        <f aca="true" t="shared" si="3" ref="H14:H44">IF(+$W14=0,"..",+((X14+Y14+Z14)+(AE14+AF14+AG14))/$W14)</f>
        <v>0.57398197078023</v>
      </c>
      <c r="I14" s="22">
        <f aca="true" t="shared" si="4" ref="I14:I44">IF(+$W14=0,"..",+(AA14+AH14)/$W14)</f>
        <v>0.39710910786447</v>
      </c>
      <c r="J14" s="22">
        <f aca="true" t="shared" si="5" ref="J14:J44">IF(+$W14=0,"..",+(AB14+AI14)/$W14)</f>
        <v>0.02890892135529997</v>
      </c>
      <c r="K14" s="22">
        <f aca="true" t="shared" si="6" ref="K14:K44">IF(X14+AE14=0,"..",+X14/(X14+AE14))</f>
        <v>0.4889267461669506</v>
      </c>
      <c r="L14" s="22">
        <f aca="true" t="shared" si="7" ref="L14:L44">IF(Y14+AF14=0,"..",+Y14/(Y14+AF14))</f>
        <v>0.4895287958115183</v>
      </c>
      <c r="M14" s="22">
        <f aca="true" t="shared" si="8" ref="M14:M44">IF(Z14+AG14=0,"..",+Z14/(Z14+AG14))</f>
        <v>0.479313824419778</v>
      </c>
      <c r="N14" s="22">
        <f aca="true" t="shared" si="9" ref="N14:N44">IF(X14+Y14+Z14+AE14+AF14+AG14=0,"..",+(X14+Y14+Z14)/(X14+Y14+Z14+AE14+AF14+AG14))</f>
        <v>0.48659626320064986</v>
      </c>
      <c r="O14" s="22">
        <f aca="true" t="shared" si="10" ref="O14:O44">IF(AA14+AH14=0,"..",+AA14/(AA14+AH14))</f>
        <v>0.5170254403131116</v>
      </c>
      <c r="P14" s="22">
        <f aca="true" t="shared" si="11" ref="P14:P44">IF(AB14+AI14=0,"..",+AB14/(AB14+AI14))</f>
        <v>0.3709677419354839</v>
      </c>
      <c r="Q14" s="22" t="str">
        <f aca="true" t="shared" si="12" ref="Q14:Q44">IF(AC14+AJ14=0,"..",+AC14/(AC14+AJ14))</f>
        <v>..</v>
      </c>
      <c r="R14" s="22">
        <f aca="true" t="shared" si="13" ref="R14:R44">IF(AD14+AK14=0,"..",+(AD14)/(AD14+AK14))</f>
        <v>0.4953372707491452</v>
      </c>
      <c r="S14" s="32">
        <v>6434</v>
      </c>
      <c r="T14" s="31">
        <f aca="true" t="shared" si="14" ref="T14:T44">IF(ISERROR(+W14/S14),"..",(W14/S14))</f>
        <v>1</v>
      </c>
      <c r="U14" s="31">
        <f aca="true" t="shared" si="15" ref="U14:U44">IF(ISERROR((AD14+AK14)/S14),"..",(AD14+AK14)/S14)</f>
        <v>1</v>
      </c>
      <c r="V14" s="38">
        <v>6434</v>
      </c>
      <c r="W14" s="39">
        <v>6434</v>
      </c>
      <c r="X14" s="39">
        <v>574</v>
      </c>
      <c r="Y14" s="39">
        <v>748</v>
      </c>
      <c r="Z14" s="39">
        <v>475</v>
      </c>
      <c r="AA14" s="39">
        <v>1321</v>
      </c>
      <c r="AB14" s="39">
        <v>69</v>
      </c>
      <c r="AC14" s="39">
        <v>0</v>
      </c>
      <c r="AD14" s="39">
        <v>3187</v>
      </c>
      <c r="AE14" s="39">
        <v>600</v>
      </c>
      <c r="AF14" s="39">
        <v>780</v>
      </c>
      <c r="AG14" s="39">
        <v>516</v>
      </c>
      <c r="AH14" s="39">
        <v>1234</v>
      </c>
      <c r="AI14" s="39">
        <v>117</v>
      </c>
      <c r="AJ14" s="39">
        <v>0</v>
      </c>
      <c r="AK14" s="39">
        <v>3247</v>
      </c>
    </row>
    <row r="15" spans="1:37" ht="12.75">
      <c r="A15" t="s">
        <v>201</v>
      </c>
      <c r="B15" s="35"/>
      <c r="C15" s="64" t="s">
        <v>35</v>
      </c>
      <c r="D15" s="32">
        <v>76</v>
      </c>
      <c r="E15" s="22">
        <f t="shared" si="0"/>
        <v>0.13157894736842105</v>
      </c>
      <c r="F15" s="22">
        <f t="shared" si="1"/>
        <v>0.11842105263157894</v>
      </c>
      <c r="G15" s="22">
        <f t="shared" si="2"/>
        <v>0.07894736842105263</v>
      </c>
      <c r="H15" s="22">
        <f t="shared" si="3"/>
        <v>0.32894736842105265</v>
      </c>
      <c r="I15" s="22">
        <f t="shared" si="4"/>
        <v>0.6052631578947368</v>
      </c>
      <c r="J15" s="22">
        <f t="shared" si="5"/>
        <v>0.06578947368421052</v>
      </c>
      <c r="K15" s="22">
        <f t="shared" si="6"/>
        <v>0.5</v>
      </c>
      <c r="L15" s="22">
        <f t="shared" si="7"/>
        <v>0.2222222222222222</v>
      </c>
      <c r="M15" s="22">
        <f t="shared" si="8"/>
        <v>0.6666666666666666</v>
      </c>
      <c r="N15" s="22">
        <f t="shared" si="9"/>
        <v>0.44</v>
      </c>
      <c r="O15" s="22">
        <f t="shared" si="10"/>
        <v>0.30434782608695654</v>
      </c>
      <c r="P15" s="22">
        <f t="shared" si="11"/>
        <v>0.6</v>
      </c>
      <c r="Q15" s="22" t="str">
        <f t="shared" si="12"/>
        <v>..</v>
      </c>
      <c r="R15" s="22">
        <f t="shared" si="13"/>
        <v>0.3684210526315789</v>
      </c>
      <c r="S15" s="32">
        <v>76</v>
      </c>
      <c r="T15" s="31">
        <f t="shared" si="14"/>
        <v>1</v>
      </c>
      <c r="U15" s="31">
        <f t="shared" si="15"/>
        <v>1</v>
      </c>
      <c r="V15" s="38">
        <v>76</v>
      </c>
      <c r="W15" s="39">
        <v>76</v>
      </c>
      <c r="X15" s="39">
        <v>5</v>
      </c>
      <c r="Y15" s="39">
        <v>2</v>
      </c>
      <c r="Z15" s="39">
        <v>4</v>
      </c>
      <c r="AA15" s="39">
        <v>14</v>
      </c>
      <c r="AB15" s="39">
        <v>3</v>
      </c>
      <c r="AC15" s="39">
        <v>0</v>
      </c>
      <c r="AD15" s="39">
        <v>28</v>
      </c>
      <c r="AE15" s="39">
        <v>5</v>
      </c>
      <c r="AF15" s="39">
        <v>7</v>
      </c>
      <c r="AG15" s="39">
        <v>2</v>
      </c>
      <c r="AH15" s="39">
        <v>32</v>
      </c>
      <c r="AI15" s="39">
        <v>2</v>
      </c>
      <c r="AJ15" s="39">
        <v>0</v>
      </c>
      <c r="AK15" s="39">
        <v>48</v>
      </c>
    </row>
    <row r="16" spans="1:37" ht="12.75" customHeight="1">
      <c r="A16" t="s">
        <v>202</v>
      </c>
      <c r="B16" s="35"/>
      <c r="C16" s="64" t="s">
        <v>360</v>
      </c>
      <c r="D16" s="32">
        <v>94144</v>
      </c>
      <c r="E16" s="22">
        <f t="shared" si="0"/>
        <v>0.16546762589928057</v>
      </c>
      <c r="F16" s="22">
        <f t="shared" si="1"/>
        <v>0.07913669064748201</v>
      </c>
      <c r="G16" s="22">
        <f t="shared" si="2"/>
        <v>0.07913669064748201</v>
      </c>
      <c r="H16" s="22">
        <f t="shared" si="3"/>
        <v>0.3237410071942446</v>
      </c>
      <c r="I16" s="22">
        <f t="shared" si="4"/>
        <v>0.6546762589928058</v>
      </c>
      <c r="J16" s="22">
        <f t="shared" si="5"/>
        <v>0.02158273381294964</v>
      </c>
      <c r="K16" s="22">
        <f t="shared" si="6"/>
        <v>0.30434782608695654</v>
      </c>
      <c r="L16" s="22">
        <f t="shared" si="7"/>
        <v>0.5454545454545454</v>
      </c>
      <c r="M16" s="22">
        <f t="shared" si="8"/>
        <v>0.6363636363636364</v>
      </c>
      <c r="N16" s="22">
        <f t="shared" si="9"/>
        <v>0.4444444444444444</v>
      </c>
      <c r="O16" s="22">
        <f t="shared" si="10"/>
        <v>0.4175824175824176</v>
      </c>
      <c r="P16" s="22">
        <f t="shared" si="11"/>
        <v>0.3333333333333333</v>
      </c>
      <c r="Q16" s="22" t="str">
        <f t="shared" si="12"/>
        <v>..</v>
      </c>
      <c r="R16" s="22">
        <f t="shared" si="13"/>
        <v>0.4244604316546763</v>
      </c>
      <c r="S16" s="32">
        <v>94144</v>
      </c>
      <c r="T16" s="31">
        <f t="shared" si="14"/>
        <v>0.0014764615907545888</v>
      </c>
      <c r="U16" s="31">
        <f t="shared" si="15"/>
        <v>0.0014764615907545888</v>
      </c>
      <c r="V16" s="38">
        <v>94144</v>
      </c>
      <c r="W16" s="39">
        <v>139</v>
      </c>
      <c r="X16" s="39">
        <v>7</v>
      </c>
      <c r="Y16" s="39">
        <v>6</v>
      </c>
      <c r="Z16" s="39">
        <v>7</v>
      </c>
      <c r="AA16" s="39">
        <v>38</v>
      </c>
      <c r="AB16" s="39">
        <v>1</v>
      </c>
      <c r="AC16" s="39">
        <v>0</v>
      </c>
      <c r="AD16" s="39">
        <v>59</v>
      </c>
      <c r="AE16" s="39">
        <v>16</v>
      </c>
      <c r="AF16" s="39">
        <v>5</v>
      </c>
      <c r="AG16" s="39">
        <v>4</v>
      </c>
      <c r="AH16" s="39">
        <v>53</v>
      </c>
      <c r="AI16" s="39">
        <v>2</v>
      </c>
      <c r="AJ16" s="39">
        <v>0</v>
      </c>
      <c r="AK16" s="39">
        <v>80</v>
      </c>
    </row>
    <row r="17" spans="1:37" ht="12.75" customHeight="1">
      <c r="A17" t="s">
        <v>203</v>
      </c>
      <c r="B17" s="35"/>
      <c r="C17" s="64" t="s">
        <v>36</v>
      </c>
      <c r="D17" s="32">
        <v>15155</v>
      </c>
      <c r="E17" s="22" t="str">
        <f t="shared" si="0"/>
        <v>..</v>
      </c>
      <c r="F17" s="22" t="str">
        <f t="shared" si="1"/>
        <v>..</v>
      </c>
      <c r="G17" s="22" t="str">
        <f t="shared" si="2"/>
        <v>..</v>
      </c>
      <c r="H17" s="22" t="str">
        <f t="shared" si="3"/>
        <v>..</v>
      </c>
      <c r="I17" s="22" t="str">
        <f t="shared" si="4"/>
        <v>..</v>
      </c>
      <c r="J17" s="22" t="str">
        <f t="shared" si="5"/>
        <v>..</v>
      </c>
      <c r="K17" s="22" t="str">
        <f t="shared" si="6"/>
        <v>..</v>
      </c>
      <c r="L17" s="22" t="str">
        <f t="shared" si="7"/>
        <v>..</v>
      </c>
      <c r="M17" s="22" t="str">
        <f t="shared" si="8"/>
        <v>..</v>
      </c>
      <c r="N17" s="22" t="str">
        <f t="shared" si="9"/>
        <v>..</v>
      </c>
      <c r="O17" s="22" t="str">
        <f t="shared" si="10"/>
        <v>..</v>
      </c>
      <c r="P17" s="22" t="str">
        <f t="shared" si="11"/>
        <v>..</v>
      </c>
      <c r="Q17" s="22">
        <f t="shared" si="12"/>
        <v>0.4892114813592874</v>
      </c>
      <c r="R17" s="22">
        <f t="shared" si="13"/>
        <v>0.4892114813592874</v>
      </c>
      <c r="S17" s="32">
        <v>15155</v>
      </c>
      <c r="T17" s="31">
        <f t="shared" si="14"/>
        <v>0</v>
      </c>
      <c r="U17" s="31">
        <f t="shared" si="15"/>
        <v>1</v>
      </c>
      <c r="V17" s="38">
        <v>15155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7414</v>
      </c>
      <c r="AD17" s="39">
        <v>7414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7741</v>
      </c>
      <c r="AK17" s="39">
        <v>7741</v>
      </c>
    </row>
    <row r="18" spans="1:37" ht="12.75">
      <c r="A18" t="s">
        <v>205</v>
      </c>
      <c r="B18" s="35"/>
      <c r="C18" s="64" t="s">
        <v>38</v>
      </c>
      <c r="D18" s="32">
        <v>0</v>
      </c>
      <c r="E18" s="22" t="str">
        <f t="shared" si="0"/>
        <v>..</v>
      </c>
      <c r="F18" s="22" t="str">
        <f t="shared" si="1"/>
        <v>..</v>
      </c>
      <c r="G18" s="22" t="str">
        <f t="shared" si="2"/>
        <v>..</v>
      </c>
      <c r="H18" s="22" t="str">
        <f t="shared" si="3"/>
        <v>..</v>
      </c>
      <c r="I18" s="22" t="str">
        <f t="shared" si="4"/>
        <v>..</v>
      </c>
      <c r="J18" s="22" t="str">
        <f t="shared" si="5"/>
        <v>..</v>
      </c>
      <c r="K18" s="22" t="str">
        <f t="shared" si="6"/>
        <v>..</v>
      </c>
      <c r="L18" s="22" t="str">
        <f t="shared" si="7"/>
        <v>..</v>
      </c>
      <c r="M18" s="22" t="str">
        <f t="shared" si="8"/>
        <v>..</v>
      </c>
      <c r="N18" s="22" t="str">
        <f t="shared" si="9"/>
        <v>..</v>
      </c>
      <c r="O18" s="22" t="str">
        <f t="shared" si="10"/>
        <v>..</v>
      </c>
      <c r="P18" s="22" t="str">
        <f t="shared" si="11"/>
        <v>..</v>
      </c>
      <c r="Q18" s="22" t="str">
        <f t="shared" si="12"/>
        <v>..</v>
      </c>
      <c r="R18" s="22" t="str">
        <f t="shared" si="13"/>
        <v>..</v>
      </c>
      <c r="S18" s="32">
        <v>3276</v>
      </c>
      <c r="T18" s="31">
        <f t="shared" si="14"/>
        <v>0</v>
      </c>
      <c r="U18" s="31">
        <f t="shared" si="15"/>
        <v>0</v>
      </c>
      <c r="V18" s="38">
        <v>3276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</row>
    <row r="19" spans="1:37" ht="12.75">
      <c r="A19" t="s">
        <v>206</v>
      </c>
      <c r="B19" s="35"/>
      <c r="C19" s="64" t="s">
        <v>39</v>
      </c>
      <c r="D19" s="32">
        <v>3296</v>
      </c>
      <c r="E19" s="22">
        <f t="shared" si="0"/>
        <v>0.013652912621359222</v>
      </c>
      <c r="F19" s="22">
        <f t="shared" si="1"/>
        <v>0.023058252427184466</v>
      </c>
      <c r="G19" s="22">
        <f t="shared" si="2"/>
        <v>0.03398058252427184</v>
      </c>
      <c r="H19" s="22">
        <f t="shared" si="3"/>
        <v>0.07069174757281553</v>
      </c>
      <c r="I19" s="22">
        <f t="shared" si="4"/>
        <v>0.6884101941747572</v>
      </c>
      <c r="J19" s="22">
        <f t="shared" si="5"/>
        <v>0.2408980582524272</v>
      </c>
      <c r="K19" s="22">
        <f t="shared" si="6"/>
        <v>0.4222222222222222</v>
      </c>
      <c r="L19" s="22">
        <f t="shared" si="7"/>
        <v>0.5</v>
      </c>
      <c r="M19" s="22">
        <f t="shared" si="8"/>
        <v>0.5089285714285714</v>
      </c>
      <c r="N19" s="22">
        <f t="shared" si="9"/>
        <v>0.4892703862660944</v>
      </c>
      <c r="O19" s="22">
        <f t="shared" si="10"/>
        <v>0.4742177170559718</v>
      </c>
      <c r="P19" s="22">
        <f t="shared" si="11"/>
        <v>0.6397984886649875</v>
      </c>
      <c r="Q19" s="22" t="str">
        <f t="shared" si="12"/>
        <v>..</v>
      </c>
      <c r="R19" s="22">
        <f t="shared" si="13"/>
        <v>0.5151699029126213</v>
      </c>
      <c r="S19" s="32">
        <v>3296</v>
      </c>
      <c r="T19" s="31">
        <f t="shared" si="14"/>
        <v>1</v>
      </c>
      <c r="U19" s="31">
        <f t="shared" si="15"/>
        <v>1</v>
      </c>
      <c r="V19" s="38">
        <v>3296</v>
      </c>
      <c r="W19" s="39">
        <v>3296</v>
      </c>
      <c r="X19" s="39">
        <v>19</v>
      </c>
      <c r="Y19" s="39">
        <v>38</v>
      </c>
      <c r="Z19" s="39">
        <v>57</v>
      </c>
      <c r="AA19" s="39">
        <v>1076</v>
      </c>
      <c r="AB19" s="39">
        <v>508</v>
      </c>
      <c r="AC19" s="39">
        <v>0</v>
      </c>
      <c r="AD19" s="39">
        <v>1698</v>
      </c>
      <c r="AE19" s="39">
        <v>26</v>
      </c>
      <c r="AF19" s="39">
        <v>38</v>
      </c>
      <c r="AG19" s="39">
        <v>55</v>
      </c>
      <c r="AH19" s="39">
        <v>1193</v>
      </c>
      <c r="AI19" s="39">
        <v>286</v>
      </c>
      <c r="AJ19" s="39">
        <v>0</v>
      </c>
      <c r="AK19" s="39">
        <v>1598</v>
      </c>
    </row>
    <row r="20" spans="1:37" ht="12.75">
      <c r="A20" t="s">
        <v>0</v>
      </c>
      <c r="B20" s="35"/>
      <c r="C20" s="64" t="s">
        <v>332</v>
      </c>
      <c r="D20" s="32">
        <v>0</v>
      </c>
      <c r="E20" s="22" t="str">
        <f t="shared" si="0"/>
        <v>..</v>
      </c>
      <c r="F20" s="22" t="str">
        <f t="shared" si="1"/>
        <v>..</v>
      </c>
      <c r="G20" s="22" t="str">
        <f t="shared" si="2"/>
        <v>..</v>
      </c>
      <c r="H20" s="22" t="str">
        <f t="shared" si="3"/>
        <v>..</v>
      </c>
      <c r="I20" s="22" t="str">
        <f t="shared" si="4"/>
        <v>..</v>
      </c>
      <c r="J20" s="22" t="str">
        <f t="shared" si="5"/>
        <v>..</v>
      </c>
      <c r="K20" s="22" t="str">
        <f t="shared" si="6"/>
        <v>..</v>
      </c>
      <c r="L20" s="22" t="str">
        <f t="shared" si="7"/>
        <v>..</v>
      </c>
      <c r="M20" s="22" t="str">
        <f t="shared" si="8"/>
        <v>..</v>
      </c>
      <c r="N20" s="22" t="str">
        <f t="shared" si="9"/>
        <v>..</v>
      </c>
      <c r="O20" s="22" t="str">
        <f t="shared" si="10"/>
        <v>..</v>
      </c>
      <c r="P20" s="22" t="str">
        <f t="shared" si="11"/>
        <v>..</v>
      </c>
      <c r="Q20" s="22" t="str">
        <f t="shared" si="12"/>
        <v>..</v>
      </c>
      <c r="R20" s="22" t="str">
        <f t="shared" si="13"/>
        <v>..</v>
      </c>
      <c r="S20" s="32">
        <v>0</v>
      </c>
      <c r="T20" s="31" t="str">
        <f t="shared" si="14"/>
        <v>..</v>
      </c>
      <c r="U20" s="31" t="str">
        <f t="shared" si="15"/>
        <v>..</v>
      </c>
      <c r="V20" s="38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</row>
    <row r="21" spans="1:37" ht="12.75">
      <c r="A21" t="s">
        <v>374</v>
      </c>
      <c r="B21" s="35"/>
      <c r="C21" s="64" t="s">
        <v>40</v>
      </c>
      <c r="D21" s="32">
        <v>0</v>
      </c>
      <c r="E21" s="22" t="str">
        <f t="shared" si="0"/>
        <v>..</v>
      </c>
      <c r="F21" s="22" t="str">
        <f t="shared" si="1"/>
        <v>..</v>
      </c>
      <c r="G21" s="22" t="str">
        <f t="shared" si="2"/>
        <v>..</v>
      </c>
      <c r="H21" s="22" t="str">
        <f t="shared" si="3"/>
        <v>..</v>
      </c>
      <c r="I21" s="22" t="str">
        <f t="shared" si="4"/>
        <v>..</v>
      </c>
      <c r="J21" s="22" t="str">
        <f t="shared" si="5"/>
        <v>..</v>
      </c>
      <c r="K21" s="22" t="str">
        <f t="shared" si="6"/>
        <v>..</v>
      </c>
      <c r="L21" s="22" t="str">
        <f t="shared" si="7"/>
        <v>..</v>
      </c>
      <c r="M21" s="22" t="str">
        <f t="shared" si="8"/>
        <v>..</v>
      </c>
      <c r="N21" s="22" t="str">
        <f t="shared" si="9"/>
        <v>..</v>
      </c>
      <c r="O21" s="22" t="str">
        <f t="shared" si="10"/>
        <v>..</v>
      </c>
      <c r="P21" s="22" t="str">
        <f t="shared" si="11"/>
        <v>..</v>
      </c>
      <c r="Q21" s="22" t="str">
        <f t="shared" si="12"/>
        <v>..</v>
      </c>
      <c r="R21" s="22" t="str">
        <f t="shared" si="13"/>
        <v>..</v>
      </c>
      <c r="S21" s="32">
        <v>21805</v>
      </c>
      <c r="T21" s="31">
        <f t="shared" si="14"/>
        <v>0</v>
      </c>
      <c r="U21" s="31">
        <f t="shared" si="15"/>
        <v>0</v>
      </c>
      <c r="V21" s="38">
        <v>21805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</row>
    <row r="22" spans="1:37" ht="12.75">
      <c r="A22" t="s">
        <v>375</v>
      </c>
      <c r="B22" s="35"/>
      <c r="C22" s="64" t="s">
        <v>41</v>
      </c>
      <c r="D22" s="32">
        <v>0</v>
      </c>
      <c r="E22" s="22" t="str">
        <f t="shared" si="0"/>
        <v>..</v>
      </c>
      <c r="F22" s="22" t="str">
        <f t="shared" si="1"/>
        <v>..</v>
      </c>
      <c r="G22" s="22" t="str">
        <f t="shared" si="2"/>
        <v>..</v>
      </c>
      <c r="H22" s="22" t="str">
        <f t="shared" si="3"/>
        <v>..</v>
      </c>
      <c r="I22" s="22" t="str">
        <f t="shared" si="4"/>
        <v>..</v>
      </c>
      <c r="J22" s="22" t="str">
        <f t="shared" si="5"/>
        <v>..</v>
      </c>
      <c r="K22" s="22" t="str">
        <f t="shared" si="6"/>
        <v>..</v>
      </c>
      <c r="L22" s="22" t="str">
        <f t="shared" si="7"/>
        <v>..</v>
      </c>
      <c r="M22" s="22" t="str">
        <f t="shared" si="8"/>
        <v>..</v>
      </c>
      <c r="N22" s="22" t="str">
        <f t="shared" si="9"/>
        <v>..</v>
      </c>
      <c r="O22" s="22" t="str">
        <f t="shared" si="10"/>
        <v>..</v>
      </c>
      <c r="P22" s="22" t="str">
        <f t="shared" si="11"/>
        <v>..</v>
      </c>
      <c r="Q22" s="22" t="str">
        <f t="shared" si="12"/>
        <v>..</v>
      </c>
      <c r="R22" s="22" t="str">
        <f t="shared" si="13"/>
        <v>..</v>
      </c>
      <c r="S22" s="32">
        <v>42630</v>
      </c>
      <c r="T22" s="31">
        <f t="shared" si="14"/>
        <v>0</v>
      </c>
      <c r="U22" s="31">
        <f t="shared" si="15"/>
        <v>0</v>
      </c>
      <c r="V22" s="38">
        <v>42630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</row>
    <row r="23" spans="1:37" ht="12.75">
      <c r="A23" t="s">
        <v>207</v>
      </c>
      <c r="B23" s="35"/>
      <c r="C23" s="64" t="s">
        <v>42</v>
      </c>
      <c r="D23" s="32">
        <v>1891</v>
      </c>
      <c r="E23" s="22">
        <f t="shared" si="0"/>
        <v>0.11422527763088314</v>
      </c>
      <c r="F23" s="22">
        <f t="shared" si="1"/>
        <v>0.16393442622950818</v>
      </c>
      <c r="G23" s="22">
        <f t="shared" si="2"/>
        <v>0.11739820200951877</v>
      </c>
      <c r="H23" s="22">
        <f t="shared" si="3"/>
        <v>0.3955579058699101</v>
      </c>
      <c r="I23" s="22">
        <f t="shared" si="4"/>
        <v>0.5774722369116869</v>
      </c>
      <c r="J23" s="22">
        <f t="shared" si="5"/>
        <v>0.026969857218402962</v>
      </c>
      <c r="K23" s="22">
        <f t="shared" si="6"/>
        <v>0.5370370370370371</v>
      </c>
      <c r="L23" s="22">
        <f t="shared" si="7"/>
        <v>0.4612903225806452</v>
      </c>
      <c r="M23" s="22">
        <f t="shared" si="8"/>
        <v>0.44144144144144143</v>
      </c>
      <c r="N23" s="22">
        <f t="shared" si="9"/>
        <v>0.4772727272727273</v>
      </c>
      <c r="O23" s="22">
        <f t="shared" si="10"/>
        <v>0.41208791208791207</v>
      </c>
      <c r="P23" s="22">
        <f t="shared" si="11"/>
        <v>0.5882352941176471</v>
      </c>
      <c r="Q23" s="22" t="str">
        <f t="shared" si="12"/>
        <v>..</v>
      </c>
      <c r="R23" s="22">
        <f t="shared" si="13"/>
        <v>0.4426229508196721</v>
      </c>
      <c r="S23" s="32">
        <v>1891</v>
      </c>
      <c r="T23" s="31">
        <f t="shared" si="14"/>
        <v>1</v>
      </c>
      <c r="U23" s="73">
        <f t="shared" si="15"/>
        <v>1</v>
      </c>
      <c r="V23" s="38">
        <v>1891</v>
      </c>
      <c r="W23" s="39">
        <v>1891</v>
      </c>
      <c r="X23" s="39">
        <v>116</v>
      </c>
      <c r="Y23" s="39">
        <v>143</v>
      </c>
      <c r="Z23" s="39">
        <v>98</v>
      </c>
      <c r="AA23" s="39">
        <v>450</v>
      </c>
      <c r="AB23" s="39">
        <v>30</v>
      </c>
      <c r="AC23" s="39">
        <v>0</v>
      </c>
      <c r="AD23" s="39">
        <v>837</v>
      </c>
      <c r="AE23" s="39">
        <v>100</v>
      </c>
      <c r="AF23" s="39">
        <v>167</v>
      </c>
      <c r="AG23" s="39">
        <v>124</v>
      </c>
      <c r="AH23" s="39">
        <v>642</v>
      </c>
      <c r="AI23" s="39">
        <v>21</v>
      </c>
      <c r="AJ23" s="39">
        <v>0</v>
      </c>
      <c r="AK23" s="39">
        <v>1054</v>
      </c>
    </row>
    <row r="24" spans="1:37" ht="12.75">
      <c r="A24" t="s">
        <v>1</v>
      </c>
      <c r="B24" s="35"/>
      <c r="C24" s="64" t="s">
        <v>333</v>
      </c>
      <c r="D24" s="32">
        <v>28</v>
      </c>
      <c r="E24" s="22">
        <f t="shared" si="0"/>
        <v>0.03571428571428571</v>
      </c>
      <c r="F24" s="22">
        <f t="shared" si="1"/>
        <v>0.17857142857142858</v>
      </c>
      <c r="G24" s="22">
        <f t="shared" si="2"/>
        <v>0.10714285714285714</v>
      </c>
      <c r="H24" s="22">
        <f t="shared" si="3"/>
        <v>0.32142857142857145</v>
      </c>
      <c r="I24" s="22">
        <f t="shared" si="4"/>
        <v>0.6428571428571429</v>
      </c>
      <c r="J24" s="22">
        <f t="shared" si="5"/>
        <v>0.03571428571428571</v>
      </c>
      <c r="K24" s="22">
        <f t="shared" si="6"/>
        <v>1</v>
      </c>
      <c r="L24" s="22">
        <f t="shared" si="7"/>
        <v>0</v>
      </c>
      <c r="M24" s="22">
        <f t="shared" si="8"/>
        <v>0.6666666666666666</v>
      </c>
      <c r="N24" s="22">
        <f t="shared" si="9"/>
        <v>0.3333333333333333</v>
      </c>
      <c r="O24" s="22">
        <f t="shared" si="10"/>
        <v>0.4444444444444444</v>
      </c>
      <c r="P24" s="22">
        <f t="shared" si="11"/>
        <v>0</v>
      </c>
      <c r="Q24" s="22" t="str">
        <f t="shared" si="12"/>
        <v>..</v>
      </c>
      <c r="R24" s="22">
        <f t="shared" si="13"/>
        <v>0.39285714285714285</v>
      </c>
      <c r="S24" s="32">
        <v>28</v>
      </c>
      <c r="T24" s="31">
        <f t="shared" si="14"/>
        <v>1</v>
      </c>
      <c r="U24" s="31">
        <f t="shared" si="15"/>
        <v>1</v>
      </c>
      <c r="V24" s="38">
        <v>28</v>
      </c>
      <c r="W24" s="39">
        <v>28</v>
      </c>
      <c r="X24" s="39">
        <v>1</v>
      </c>
      <c r="Y24" s="39">
        <v>0</v>
      </c>
      <c r="Z24" s="39">
        <v>2</v>
      </c>
      <c r="AA24" s="39">
        <v>8</v>
      </c>
      <c r="AB24" s="39">
        <v>0</v>
      </c>
      <c r="AC24" s="39">
        <v>0</v>
      </c>
      <c r="AD24" s="39">
        <v>11</v>
      </c>
      <c r="AE24" s="39">
        <v>0</v>
      </c>
      <c r="AF24" s="39">
        <v>5</v>
      </c>
      <c r="AG24" s="39">
        <v>1</v>
      </c>
      <c r="AH24" s="39">
        <v>10</v>
      </c>
      <c r="AI24" s="39">
        <v>1</v>
      </c>
      <c r="AJ24" s="39">
        <v>0</v>
      </c>
      <c r="AK24" s="39">
        <v>17</v>
      </c>
    </row>
    <row r="25" spans="1:37" ht="12.75">
      <c r="A25" t="s">
        <v>208</v>
      </c>
      <c r="B25" s="35"/>
      <c r="C25" s="64" t="s">
        <v>43</v>
      </c>
      <c r="D25" s="32">
        <v>165</v>
      </c>
      <c r="E25" s="22">
        <f t="shared" si="0"/>
        <v>0.14545454545454545</v>
      </c>
      <c r="F25" s="22">
        <f t="shared" si="1"/>
        <v>0.06060606060606061</v>
      </c>
      <c r="G25" s="22">
        <f t="shared" si="2"/>
        <v>0.07878787878787878</v>
      </c>
      <c r="H25" s="22">
        <f t="shared" si="3"/>
        <v>0.28484848484848485</v>
      </c>
      <c r="I25" s="22">
        <f t="shared" si="4"/>
        <v>0.6666666666666666</v>
      </c>
      <c r="J25" s="22">
        <f t="shared" si="5"/>
        <v>0.048484848484848485</v>
      </c>
      <c r="K25" s="22">
        <f t="shared" si="6"/>
        <v>0.5416666666666666</v>
      </c>
      <c r="L25" s="22">
        <f t="shared" si="7"/>
        <v>0.5</v>
      </c>
      <c r="M25" s="22">
        <f t="shared" si="8"/>
        <v>0.6923076923076923</v>
      </c>
      <c r="N25" s="22">
        <f t="shared" si="9"/>
        <v>0.574468085106383</v>
      </c>
      <c r="O25" s="22">
        <f t="shared" si="10"/>
        <v>0.44545454545454544</v>
      </c>
      <c r="P25" s="22">
        <f t="shared" si="11"/>
        <v>0.375</v>
      </c>
      <c r="Q25" s="22" t="str">
        <f t="shared" si="12"/>
        <v>..</v>
      </c>
      <c r="R25" s="22">
        <f t="shared" si="13"/>
        <v>0.47878787878787876</v>
      </c>
      <c r="S25" s="32">
        <v>165</v>
      </c>
      <c r="T25" s="31">
        <f t="shared" si="14"/>
        <v>1</v>
      </c>
      <c r="U25" s="31">
        <f t="shared" si="15"/>
        <v>1</v>
      </c>
      <c r="V25" s="38">
        <v>165</v>
      </c>
      <c r="W25" s="39">
        <v>165</v>
      </c>
      <c r="X25" s="39">
        <v>13</v>
      </c>
      <c r="Y25" s="39">
        <v>5</v>
      </c>
      <c r="Z25" s="39">
        <v>9</v>
      </c>
      <c r="AA25" s="39">
        <v>49</v>
      </c>
      <c r="AB25" s="39">
        <v>3</v>
      </c>
      <c r="AC25" s="39">
        <v>0</v>
      </c>
      <c r="AD25" s="39">
        <v>79</v>
      </c>
      <c r="AE25" s="39">
        <v>11</v>
      </c>
      <c r="AF25" s="39">
        <v>5</v>
      </c>
      <c r="AG25" s="39">
        <v>4</v>
      </c>
      <c r="AH25" s="39">
        <v>61</v>
      </c>
      <c r="AI25" s="39">
        <v>5</v>
      </c>
      <c r="AJ25" s="39">
        <v>0</v>
      </c>
      <c r="AK25" s="39">
        <v>86</v>
      </c>
    </row>
    <row r="26" spans="1:37" ht="12.75">
      <c r="A26" t="s">
        <v>211</v>
      </c>
      <c r="B26" s="35"/>
      <c r="C26" s="64" t="s">
        <v>47</v>
      </c>
      <c r="D26" s="32">
        <v>229253</v>
      </c>
      <c r="E26" s="22">
        <f t="shared" si="0"/>
        <v>0.1708542713567839</v>
      </c>
      <c r="F26" s="22">
        <f t="shared" si="1"/>
        <v>0.24219738146514888</v>
      </c>
      <c r="G26" s="22">
        <f t="shared" si="2"/>
        <v>0.16815369363825933</v>
      </c>
      <c r="H26" s="22">
        <f t="shared" si="3"/>
        <v>0.5812053464601921</v>
      </c>
      <c r="I26" s="22">
        <f t="shared" si="4"/>
        <v>0.39807882952175844</v>
      </c>
      <c r="J26" s="22">
        <f t="shared" si="5"/>
        <v>0.02071582401804943</v>
      </c>
      <c r="K26" s="22">
        <f t="shared" si="6"/>
        <v>0.49419767907162865</v>
      </c>
      <c r="L26" s="22">
        <f t="shared" si="7"/>
        <v>0.49230769230769234</v>
      </c>
      <c r="M26" s="22">
        <f t="shared" si="8"/>
        <v>0.5098597275869079</v>
      </c>
      <c r="N26" s="22">
        <f t="shared" si="9"/>
        <v>0.4979414186566286</v>
      </c>
      <c r="O26" s="22">
        <f t="shared" si="10"/>
        <v>0.5378273937312151</v>
      </c>
      <c r="P26" s="22">
        <f t="shared" si="11"/>
        <v>0.49174917491749176</v>
      </c>
      <c r="Q26" s="22" t="str">
        <f t="shared" si="12"/>
        <v>..</v>
      </c>
      <c r="R26" s="22">
        <f t="shared" si="13"/>
        <v>0.5136909034970772</v>
      </c>
      <c r="S26" s="32">
        <v>229253</v>
      </c>
      <c r="T26" s="31">
        <f t="shared" si="14"/>
        <v>0.12760138362420556</v>
      </c>
      <c r="U26" s="31">
        <f t="shared" si="15"/>
        <v>0.12760138362420556</v>
      </c>
      <c r="V26" s="38">
        <v>229253</v>
      </c>
      <c r="W26" s="39">
        <v>29253</v>
      </c>
      <c r="X26" s="39">
        <v>2470</v>
      </c>
      <c r="Y26" s="39">
        <v>3488</v>
      </c>
      <c r="Z26" s="39">
        <v>2508</v>
      </c>
      <c r="AA26" s="39">
        <v>6263</v>
      </c>
      <c r="AB26" s="39">
        <v>298</v>
      </c>
      <c r="AC26" s="39">
        <v>0</v>
      </c>
      <c r="AD26" s="39">
        <v>15027</v>
      </c>
      <c r="AE26" s="39">
        <v>2528</v>
      </c>
      <c r="AF26" s="39">
        <v>3597</v>
      </c>
      <c r="AG26" s="39">
        <v>2411</v>
      </c>
      <c r="AH26" s="39">
        <v>5382</v>
      </c>
      <c r="AI26" s="39">
        <v>308</v>
      </c>
      <c r="AJ26" s="39">
        <v>0</v>
      </c>
      <c r="AK26" s="39">
        <v>14226</v>
      </c>
    </row>
    <row r="27" spans="1:37" ht="12.75">
      <c r="A27" t="s">
        <v>212</v>
      </c>
      <c r="B27" s="35"/>
      <c r="C27" s="64" t="s">
        <v>49</v>
      </c>
      <c r="D27" s="32">
        <v>589</v>
      </c>
      <c r="E27" s="22">
        <f t="shared" si="0"/>
        <v>0.05602716468590832</v>
      </c>
      <c r="F27" s="22">
        <f t="shared" si="1"/>
        <v>0.11035653650254669</v>
      </c>
      <c r="G27" s="22">
        <f t="shared" si="2"/>
        <v>0.11714770797962648</v>
      </c>
      <c r="H27" s="22">
        <f t="shared" si="3"/>
        <v>0.2835314091680815</v>
      </c>
      <c r="I27" s="22">
        <f t="shared" si="4"/>
        <v>0.6638370118845501</v>
      </c>
      <c r="J27" s="22">
        <f t="shared" si="5"/>
        <v>0.05263157894736842</v>
      </c>
      <c r="K27" s="22">
        <f t="shared" si="6"/>
        <v>0.3333333333333333</v>
      </c>
      <c r="L27" s="22">
        <f t="shared" si="7"/>
        <v>0.5230769230769231</v>
      </c>
      <c r="M27" s="22">
        <f t="shared" si="8"/>
        <v>0.6231884057971014</v>
      </c>
      <c r="N27" s="22">
        <f t="shared" si="9"/>
        <v>0.5269461077844312</v>
      </c>
      <c r="O27" s="22">
        <f t="shared" si="10"/>
        <v>0.34782608695652173</v>
      </c>
      <c r="P27" s="22">
        <f t="shared" si="11"/>
        <v>0.5806451612903226</v>
      </c>
      <c r="Q27" s="22" t="str">
        <f t="shared" si="12"/>
        <v>..</v>
      </c>
      <c r="R27" s="22">
        <f t="shared" si="13"/>
        <v>0.41086587436332767</v>
      </c>
      <c r="S27" s="32">
        <v>589</v>
      </c>
      <c r="T27" s="31">
        <f t="shared" si="14"/>
        <v>1</v>
      </c>
      <c r="U27" s="31">
        <f t="shared" si="15"/>
        <v>1</v>
      </c>
      <c r="V27" s="38">
        <v>589</v>
      </c>
      <c r="W27" s="39">
        <v>589</v>
      </c>
      <c r="X27" s="39">
        <v>11</v>
      </c>
      <c r="Y27" s="39">
        <v>34</v>
      </c>
      <c r="Z27" s="39">
        <v>43</v>
      </c>
      <c r="AA27" s="39">
        <v>136</v>
      </c>
      <c r="AB27" s="39">
        <v>18</v>
      </c>
      <c r="AC27" s="39">
        <v>0</v>
      </c>
      <c r="AD27" s="39">
        <v>242</v>
      </c>
      <c r="AE27" s="39">
        <v>22</v>
      </c>
      <c r="AF27" s="39">
        <v>31</v>
      </c>
      <c r="AG27" s="39">
        <v>26</v>
      </c>
      <c r="AH27" s="39">
        <v>255</v>
      </c>
      <c r="AI27" s="39">
        <v>13</v>
      </c>
      <c r="AJ27" s="39">
        <v>0</v>
      </c>
      <c r="AK27" s="39">
        <v>347</v>
      </c>
    </row>
    <row r="28" spans="1:37" ht="12.75">
      <c r="A28" t="s">
        <v>376</v>
      </c>
      <c r="B28" s="35"/>
      <c r="C28" s="64" t="s">
        <v>45</v>
      </c>
      <c r="D28" s="32">
        <v>17892</v>
      </c>
      <c r="E28" s="22" t="str">
        <f t="shared" si="0"/>
        <v>..</v>
      </c>
      <c r="F28" s="22" t="str">
        <f t="shared" si="1"/>
        <v>..</v>
      </c>
      <c r="G28" s="22" t="str">
        <f t="shared" si="2"/>
        <v>..</v>
      </c>
      <c r="H28" s="22" t="str">
        <f t="shared" si="3"/>
        <v>..</v>
      </c>
      <c r="I28" s="22" t="str">
        <f t="shared" si="4"/>
        <v>..</v>
      </c>
      <c r="J28" s="22" t="str">
        <f t="shared" si="5"/>
        <v>..</v>
      </c>
      <c r="K28" s="22" t="str">
        <f t="shared" si="6"/>
        <v>..</v>
      </c>
      <c r="L28" s="22" t="str">
        <f t="shared" si="7"/>
        <v>..</v>
      </c>
      <c r="M28" s="22" t="str">
        <f t="shared" si="8"/>
        <v>..</v>
      </c>
      <c r="N28" s="22" t="str">
        <f t="shared" si="9"/>
        <v>..</v>
      </c>
      <c r="O28" s="22" t="str">
        <f t="shared" si="10"/>
        <v>..</v>
      </c>
      <c r="P28" s="22" t="str">
        <f t="shared" si="11"/>
        <v>..</v>
      </c>
      <c r="Q28" s="22">
        <f t="shared" si="12"/>
        <v>0.4193494299128102</v>
      </c>
      <c r="R28" s="22">
        <f t="shared" si="13"/>
        <v>0.4193494299128102</v>
      </c>
      <c r="S28" s="32">
        <v>17892</v>
      </c>
      <c r="T28" s="31">
        <f t="shared" si="14"/>
        <v>0</v>
      </c>
      <c r="U28" s="31">
        <f t="shared" si="15"/>
        <v>1</v>
      </c>
      <c r="V28" s="38">
        <v>17892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7503</v>
      </c>
      <c r="AD28" s="39">
        <v>7503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10389</v>
      </c>
      <c r="AK28" s="39">
        <v>10389</v>
      </c>
    </row>
    <row r="29" spans="1:37" ht="12.75">
      <c r="A29" t="s">
        <v>217</v>
      </c>
      <c r="B29" s="35"/>
      <c r="C29" s="64" t="s">
        <v>54</v>
      </c>
      <c r="D29" s="32">
        <v>134</v>
      </c>
      <c r="E29" s="22" t="str">
        <f t="shared" si="0"/>
        <v>..</v>
      </c>
      <c r="F29" s="22" t="str">
        <f t="shared" si="1"/>
        <v>..</v>
      </c>
      <c r="G29" s="22" t="str">
        <f t="shared" si="2"/>
        <v>..</v>
      </c>
      <c r="H29" s="22" t="str">
        <f t="shared" si="3"/>
        <v>..</v>
      </c>
      <c r="I29" s="22" t="str">
        <f t="shared" si="4"/>
        <v>..</v>
      </c>
      <c r="J29" s="22" t="str">
        <f t="shared" si="5"/>
        <v>..</v>
      </c>
      <c r="K29" s="22" t="str">
        <f t="shared" si="6"/>
        <v>..</v>
      </c>
      <c r="L29" s="22" t="str">
        <f t="shared" si="7"/>
        <v>..</v>
      </c>
      <c r="M29" s="22" t="str">
        <f t="shared" si="8"/>
        <v>..</v>
      </c>
      <c r="N29" s="22" t="str">
        <f t="shared" si="9"/>
        <v>..</v>
      </c>
      <c r="O29" s="22" t="str">
        <f t="shared" si="10"/>
        <v>..</v>
      </c>
      <c r="P29" s="22" t="str">
        <f t="shared" si="11"/>
        <v>..</v>
      </c>
      <c r="Q29" s="22" t="str">
        <f t="shared" si="12"/>
        <v>..</v>
      </c>
      <c r="R29" s="22" t="str">
        <f t="shared" si="13"/>
        <v>..</v>
      </c>
      <c r="S29" s="32">
        <v>134</v>
      </c>
      <c r="T29" s="31">
        <f t="shared" si="14"/>
        <v>0</v>
      </c>
      <c r="U29" s="31">
        <f t="shared" si="15"/>
        <v>0</v>
      </c>
      <c r="V29" s="38">
        <v>134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</row>
    <row r="30" spans="1:37" ht="12.75" customHeight="1">
      <c r="A30" t="s">
        <v>210</v>
      </c>
      <c r="B30" s="35"/>
      <c r="C30" s="64" t="s">
        <v>46</v>
      </c>
      <c r="D30" s="32">
        <v>7139</v>
      </c>
      <c r="E30" s="22">
        <f t="shared" si="0"/>
        <v>0.12648830368398936</v>
      </c>
      <c r="F30" s="22">
        <f t="shared" si="1"/>
        <v>0.1421767754587477</v>
      </c>
      <c r="G30" s="22">
        <f t="shared" si="2"/>
        <v>0.10477657935285054</v>
      </c>
      <c r="H30" s="22">
        <f t="shared" si="3"/>
        <v>0.37344165849558764</v>
      </c>
      <c r="I30" s="22">
        <f t="shared" si="4"/>
        <v>0.6152122145958818</v>
      </c>
      <c r="J30" s="22">
        <f t="shared" si="5"/>
        <v>0.011346126908530606</v>
      </c>
      <c r="K30" s="22">
        <f t="shared" si="6"/>
        <v>0.4883720930232558</v>
      </c>
      <c r="L30" s="22">
        <f t="shared" si="7"/>
        <v>0.4640394088669951</v>
      </c>
      <c r="M30" s="22">
        <f t="shared" si="8"/>
        <v>0.5213903743315508</v>
      </c>
      <c r="N30" s="22">
        <f t="shared" si="9"/>
        <v>0.4883720930232558</v>
      </c>
      <c r="O30" s="22">
        <f t="shared" si="10"/>
        <v>0.3731785063752277</v>
      </c>
      <c r="P30" s="22">
        <f t="shared" si="11"/>
        <v>0.5802469135802469</v>
      </c>
      <c r="Q30" s="22" t="str">
        <f t="shared" si="12"/>
        <v>..</v>
      </c>
      <c r="R30" s="22">
        <f t="shared" si="13"/>
        <v>0.41854601484801796</v>
      </c>
      <c r="S30" s="32">
        <v>7139</v>
      </c>
      <c r="T30" s="31">
        <f t="shared" si="14"/>
        <v>1</v>
      </c>
      <c r="U30" s="31">
        <f t="shared" si="15"/>
        <v>1</v>
      </c>
      <c r="V30" s="38">
        <v>7139</v>
      </c>
      <c r="W30" s="39">
        <v>7139</v>
      </c>
      <c r="X30" s="39">
        <v>441</v>
      </c>
      <c r="Y30" s="39">
        <v>471</v>
      </c>
      <c r="Z30" s="39">
        <v>390</v>
      </c>
      <c r="AA30" s="39">
        <v>1639</v>
      </c>
      <c r="AB30" s="39">
        <v>47</v>
      </c>
      <c r="AC30" s="39">
        <v>0</v>
      </c>
      <c r="AD30" s="39">
        <v>2988</v>
      </c>
      <c r="AE30" s="39">
        <v>462</v>
      </c>
      <c r="AF30" s="39">
        <v>544</v>
      </c>
      <c r="AG30" s="39">
        <v>358</v>
      </c>
      <c r="AH30" s="39">
        <v>2753</v>
      </c>
      <c r="AI30" s="39">
        <v>34</v>
      </c>
      <c r="AJ30" s="39">
        <v>0</v>
      </c>
      <c r="AK30" s="39">
        <v>4151</v>
      </c>
    </row>
    <row r="31" spans="1:39" ht="22.5">
      <c r="A31" t="s">
        <v>213</v>
      </c>
      <c r="B31" s="35"/>
      <c r="C31" s="3" t="s">
        <v>365</v>
      </c>
      <c r="D31" s="32">
        <v>695</v>
      </c>
      <c r="E31" s="22">
        <f t="shared" si="0"/>
        <v>0.010071942446043165</v>
      </c>
      <c r="F31" s="22">
        <f t="shared" si="1"/>
        <v>0.04460431654676259</v>
      </c>
      <c r="G31" s="22">
        <f t="shared" si="2"/>
        <v>0.12086330935251799</v>
      </c>
      <c r="H31" s="22">
        <f t="shared" si="3"/>
        <v>0.17553956834532375</v>
      </c>
      <c r="I31" s="22">
        <f t="shared" si="4"/>
        <v>0.7985611510791367</v>
      </c>
      <c r="J31" s="22">
        <f t="shared" si="5"/>
        <v>0.025899280575539568</v>
      </c>
      <c r="K31" s="22">
        <f t="shared" si="6"/>
        <v>0.42857142857142855</v>
      </c>
      <c r="L31" s="22">
        <f t="shared" si="7"/>
        <v>0.4838709677419355</v>
      </c>
      <c r="M31" s="22">
        <f t="shared" si="8"/>
        <v>0.47619047619047616</v>
      </c>
      <c r="N31" s="22">
        <f t="shared" si="9"/>
        <v>0.47540983606557374</v>
      </c>
      <c r="O31" s="22">
        <f t="shared" si="10"/>
        <v>0.4018018018018018</v>
      </c>
      <c r="P31" s="22">
        <f t="shared" si="11"/>
        <v>0.4444444444444444</v>
      </c>
      <c r="Q31" s="22" t="str">
        <f t="shared" si="12"/>
        <v>..</v>
      </c>
      <c r="R31" s="22">
        <f t="shared" si="13"/>
        <v>0.4158273381294964</v>
      </c>
      <c r="S31" s="32">
        <v>695</v>
      </c>
      <c r="T31" s="31">
        <f t="shared" si="14"/>
        <v>1</v>
      </c>
      <c r="U31" s="31">
        <f t="shared" si="15"/>
        <v>1</v>
      </c>
      <c r="V31" s="38">
        <v>695</v>
      </c>
      <c r="W31" s="39">
        <v>695</v>
      </c>
      <c r="X31" s="39">
        <v>3</v>
      </c>
      <c r="Y31" s="39">
        <v>15</v>
      </c>
      <c r="Z31" s="39">
        <v>40</v>
      </c>
      <c r="AA31" s="39">
        <v>223</v>
      </c>
      <c r="AB31" s="39">
        <v>8</v>
      </c>
      <c r="AC31" s="39">
        <v>0</v>
      </c>
      <c r="AD31" s="39">
        <v>289</v>
      </c>
      <c r="AE31" s="39">
        <v>4</v>
      </c>
      <c r="AF31" s="39">
        <v>16</v>
      </c>
      <c r="AG31" s="39">
        <v>44</v>
      </c>
      <c r="AH31" s="39">
        <v>332</v>
      </c>
      <c r="AI31" s="39">
        <v>10</v>
      </c>
      <c r="AJ31" s="39">
        <v>0</v>
      </c>
      <c r="AK31" s="39">
        <v>406</v>
      </c>
      <c r="AM31" s="74"/>
    </row>
    <row r="32" spans="1:37" ht="12.75">
      <c r="A32" t="s">
        <v>56</v>
      </c>
      <c r="B32" s="35"/>
      <c r="C32" s="64" t="s">
        <v>57</v>
      </c>
      <c r="D32" s="32">
        <v>0</v>
      </c>
      <c r="E32" s="22" t="str">
        <f t="shared" si="0"/>
        <v>..</v>
      </c>
      <c r="F32" s="22" t="str">
        <f t="shared" si="1"/>
        <v>..</v>
      </c>
      <c r="G32" s="22" t="str">
        <f t="shared" si="2"/>
        <v>..</v>
      </c>
      <c r="H32" s="22" t="str">
        <f t="shared" si="3"/>
        <v>..</v>
      </c>
      <c r="I32" s="22" t="str">
        <f t="shared" si="4"/>
        <v>..</v>
      </c>
      <c r="J32" s="22" t="str">
        <f t="shared" si="5"/>
        <v>..</v>
      </c>
      <c r="K32" s="22" t="str">
        <f t="shared" si="6"/>
        <v>..</v>
      </c>
      <c r="L32" s="22" t="str">
        <f t="shared" si="7"/>
        <v>..</v>
      </c>
      <c r="M32" s="22" t="str">
        <f t="shared" si="8"/>
        <v>..</v>
      </c>
      <c r="N32" s="22" t="str">
        <f t="shared" si="9"/>
        <v>..</v>
      </c>
      <c r="O32" s="22" t="str">
        <f t="shared" si="10"/>
        <v>..</v>
      </c>
      <c r="P32" s="22" t="str">
        <f t="shared" si="11"/>
        <v>..</v>
      </c>
      <c r="Q32" s="22" t="str">
        <f t="shared" si="12"/>
        <v>..</v>
      </c>
      <c r="R32" s="22" t="str">
        <f t="shared" si="13"/>
        <v>..</v>
      </c>
      <c r="S32" s="32">
        <v>0</v>
      </c>
      <c r="T32" s="31" t="str">
        <f t="shared" si="14"/>
        <v>..</v>
      </c>
      <c r="U32" s="31" t="str">
        <f t="shared" si="15"/>
        <v>..</v>
      </c>
      <c r="V32" s="38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</row>
    <row r="33" spans="1:37" ht="12.75">
      <c r="A33" t="s">
        <v>216</v>
      </c>
      <c r="B33" s="35"/>
      <c r="C33" s="64" t="s">
        <v>52</v>
      </c>
      <c r="D33" s="32">
        <v>7016</v>
      </c>
      <c r="E33" s="22">
        <f t="shared" si="0"/>
        <v>0.002280501710376283</v>
      </c>
      <c r="F33" s="22">
        <f t="shared" si="1"/>
        <v>0.0476054732041049</v>
      </c>
      <c r="G33" s="22">
        <f t="shared" si="2"/>
        <v>0.07440136830102623</v>
      </c>
      <c r="H33" s="22">
        <f t="shared" si="3"/>
        <v>0.12428734321550741</v>
      </c>
      <c r="I33" s="22">
        <f t="shared" si="4"/>
        <v>0.6995438996579247</v>
      </c>
      <c r="J33" s="22">
        <f t="shared" si="5"/>
        <v>0.17616875712656785</v>
      </c>
      <c r="K33" s="22">
        <f t="shared" si="6"/>
        <v>0.6875</v>
      </c>
      <c r="L33" s="22">
        <f t="shared" si="7"/>
        <v>0.4431137724550898</v>
      </c>
      <c r="M33" s="22">
        <f t="shared" si="8"/>
        <v>0.5574712643678161</v>
      </c>
      <c r="N33" s="22">
        <f t="shared" si="9"/>
        <v>0.5160550458715596</v>
      </c>
      <c r="O33" s="22">
        <f t="shared" si="10"/>
        <v>0.5010187449062755</v>
      </c>
      <c r="P33" s="22">
        <f t="shared" si="11"/>
        <v>0.4830097087378641</v>
      </c>
      <c r="Q33" s="22" t="str">
        <f t="shared" si="12"/>
        <v>..</v>
      </c>
      <c r="R33" s="22">
        <f t="shared" si="13"/>
        <v>0.499714937286203</v>
      </c>
      <c r="S33" s="32">
        <v>7016</v>
      </c>
      <c r="T33" s="31">
        <f t="shared" si="14"/>
        <v>1</v>
      </c>
      <c r="U33" s="31">
        <f t="shared" si="15"/>
        <v>1</v>
      </c>
      <c r="V33" s="38">
        <v>7016</v>
      </c>
      <c r="W33" s="39">
        <v>7016</v>
      </c>
      <c r="X33" s="39">
        <v>11</v>
      </c>
      <c r="Y33" s="39">
        <v>148</v>
      </c>
      <c r="Z33" s="39">
        <v>291</v>
      </c>
      <c r="AA33" s="39">
        <v>2459</v>
      </c>
      <c r="AB33" s="39">
        <v>597</v>
      </c>
      <c r="AC33" s="39">
        <v>0</v>
      </c>
      <c r="AD33" s="39">
        <v>3506</v>
      </c>
      <c r="AE33" s="39">
        <v>5</v>
      </c>
      <c r="AF33" s="39">
        <v>186</v>
      </c>
      <c r="AG33" s="39">
        <v>231</v>
      </c>
      <c r="AH33" s="39">
        <v>2449</v>
      </c>
      <c r="AI33" s="39">
        <v>639</v>
      </c>
      <c r="AJ33" s="39">
        <v>0</v>
      </c>
      <c r="AK33" s="39">
        <v>3510</v>
      </c>
    </row>
    <row r="34" spans="1:37" ht="12.75">
      <c r="A34" t="s">
        <v>214</v>
      </c>
      <c r="B34" s="35"/>
      <c r="C34" s="64" t="s">
        <v>50</v>
      </c>
      <c r="D34" s="32">
        <v>3235</v>
      </c>
      <c r="E34" s="22">
        <f t="shared" si="0"/>
        <v>0.11313755795981453</v>
      </c>
      <c r="F34" s="22">
        <f t="shared" si="1"/>
        <v>0.1678516228748068</v>
      </c>
      <c r="G34" s="22">
        <f t="shared" si="2"/>
        <v>0.10819165378670788</v>
      </c>
      <c r="H34" s="22">
        <f t="shared" si="3"/>
        <v>0.3891808346213292</v>
      </c>
      <c r="I34" s="22">
        <f t="shared" si="4"/>
        <v>0.5885625965996909</v>
      </c>
      <c r="J34" s="22">
        <f t="shared" si="5"/>
        <v>0.022256568778979906</v>
      </c>
      <c r="K34" s="22">
        <f t="shared" si="6"/>
        <v>0.5</v>
      </c>
      <c r="L34" s="22">
        <f t="shared" si="7"/>
        <v>0.4972375690607735</v>
      </c>
      <c r="M34" s="22">
        <f t="shared" si="8"/>
        <v>0.54</v>
      </c>
      <c r="N34" s="22">
        <f t="shared" si="9"/>
        <v>0.5099285146942018</v>
      </c>
      <c r="O34" s="22">
        <f t="shared" si="10"/>
        <v>0.2809873949579832</v>
      </c>
      <c r="P34" s="22">
        <f t="shared" si="11"/>
        <v>0.4583333333333333</v>
      </c>
      <c r="Q34" s="22" t="str">
        <f t="shared" si="12"/>
        <v>..</v>
      </c>
      <c r="R34" s="22">
        <f t="shared" si="13"/>
        <v>0.3740340030911901</v>
      </c>
      <c r="S34" s="32">
        <v>2986</v>
      </c>
      <c r="T34" s="31">
        <f t="shared" si="14"/>
        <v>1.0833891493636973</v>
      </c>
      <c r="U34" s="31">
        <f t="shared" si="15"/>
        <v>1.0833891493636973</v>
      </c>
      <c r="V34" s="38">
        <v>2986</v>
      </c>
      <c r="W34" s="39">
        <v>3235</v>
      </c>
      <c r="X34" s="39">
        <v>183</v>
      </c>
      <c r="Y34" s="39">
        <v>270</v>
      </c>
      <c r="Z34" s="39">
        <v>189</v>
      </c>
      <c r="AA34" s="39">
        <v>535</v>
      </c>
      <c r="AB34" s="39">
        <v>33</v>
      </c>
      <c r="AC34" s="39">
        <v>0</v>
      </c>
      <c r="AD34" s="39">
        <v>1210</v>
      </c>
      <c r="AE34" s="39">
        <v>183</v>
      </c>
      <c r="AF34" s="39">
        <v>273</v>
      </c>
      <c r="AG34" s="39">
        <v>161</v>
      </c>
      <c r="AH34" s="39">
        <v>1369</v>
      </c>
      <c r="AI34" s="39">
        <v>39</v>
      </c>
      <c r="AJ34" s="39">
        <v>0</v>
      </c>
      <c r="AK34" s="39">
        <v>2025</v>
      </c>
    </row>
    <row r="35" spans="1:37" ht="12.75">
      <c r="A35" t="s">
        <v>215</v>
      </c>
      <c r="B35" s="35"/>
      <c r="C35" s="64" t="s">
        <v>51</v>
      </c>
      <c r="D35" s="32">
        <v>4357</v>
      </c>
      <c r="E35" s="22">
        <f t="shared" si="0"/>
        <v>0.009410144594904751</v>
      </c>
      <c r="F35" s="22">
        <f t="shared" si="1"/>
        <v>0.04154234565067707</v>
      </c>
      <c r="G35" s="22">
        <f t="shared" si="2"/>
        <v>0.05829699334404407</v>
      </c>
      <c r="H35" s="22">
        <f t="shared" si="3"/>
        <v>0.10924948358962588</v>
      </c>
      <c r="I35" s="22">
        <f t="shared" si="4"/>
        <v>0.8664218498967179</v>
      </c>
      <c r="J35" s="22">
        <f t="shared" si="5"/>
        <v>0.024328666513656186</v>
      </c>
      <c r="K35" s="22">
        <f t="shared" si="6"/>
        <v>0.5365853658536586</v>
      </c>
      <c r="L35" s="22">
        <f t="shared" si="7"/>
        <v>0.48066298342541436</v>
      </c>
      <c r="M35" s="22">
        <f t="shared" si="8"/>
        <v>0.421259842519685</v>
      </c>
      <c r="N35" s="22">
        <f t="shared" si="9"/>
        <v>0.453781512605042</v>
      </c>
      <c r="O35" s="22">
        <f t="shared" si="10"/>
        <v>0.27364238410596026</v>
      </c>
      <c r="P35" s="22">
        <f t="shared" si="11"/>
        <v>0.37735849056603776</v>
      </c>
      <c r="Q35" s="22" t="str">
        <f t="shared" si="12"/>
        <v>..</v>
      </c>
      <c r="R35" s="22">
        <f t="shared" si="13"/>
        <v>0.2958457654349323</v>
      </c>
      <c r="S35" s="32">
        <v>4357</v>
      </c>
      <c r="T35" s="31">
        <f t="shared" si="14"/>
        <v>1</v>
      </c>
      <c r="U35" s="31">
        <f t="shared" si="15"/>
        <v>1</v>
      </c>
      <c r="V35" s="38">
        <v>4357</v>
      </c>
      <c r="W35" s="39">
        <v>4357</v>
      </c>
      <c r="X35" s="39">
        <v>22</v>
      </c>
      <c r="Y35" s="39">
        <v>87</v>
      </c>
      <c r="Z35" s="39">
        <v>107</v>
      </c>
      <c r="AA35" s="39">
        <v>1033</v>
      </c>
      <c r="AB35" s="39">
        <v>40</v>
      </c>
      <c r="AC35" s="39">
        <v>0</v>
      </c>
      <c r="AD35" s="39">
        <v>1289</v>
      </c>
      <c r="AE35" s="39">
        <v>19</v>
      </c>
      <c r="AF35" s="39">
        <v>94</v>
      </c>
      <c r="AG35" s="39">
        <v>147</v>
      </c>
      <c r="AH35" s="39">
        <v>2742</v>
      </c>
      <c r="AI35" s="39">
        <v>66</v>
      </c>
      <c r="AJ35" s="39">
        <v>0</v>
      </c>
      <c r="AK35" s="39">
        <v>3068</v>
      </c>
    </row>
    <row r="36" spans="1:37" ht="12.75">
      <c r="A36" t="s">
        <v>125</v>
      </c>
      <c r="B36" s="35"/>
      <c r="C36" s="64" t="s">
        <v>126</v>
      </c>
      <c r="D36" s="32">
        <v>2</v>
      </c>
      <c r="E36" s="22">
        <f t="shared" si="0"/>
        <v>0</v>
      </c>
      <c r="F36" s="22">
        <f t="shared" si="1"/>
        <v>0</v>
      </c>
      <c r="G36" s="22">
        <f t="shared" si="2"/>
        <v>0</v>
      </c>
      <c r="H36" s="22">
        <f t="shared" si="3"/>
        <v>0</v>
      </c>
      <c r="I36" s="22">
        <f t="shared" si="4"/>
        <v>1</v>
      </c>
      <c r="J36" s="22">
        <f t="shared" si="5"/>
        <v>0</v>
      </c>
      <c r="K36" s="22" t="str">
        <f t="shared" si="6"/>
        <v>..</v>
      </c>
      <c r="L36" s="22" t="str">
        <f t="shared" si="7"/>
        <v>..</v>
      </c>
      <c r="M36" s="22" t="str">
        <f t="shared" si="8"/>
        <v>..</v>
      </c>
      <c r="N36" s="22" t="str">
        <f t="shared" si="9"/>
        <v>..</v>
      </c>
      <c r="O36" s="22">
        <f t="shared" si="10"/>
        <v>0</v>
      </c>
      <c r="P36" s="22" t="str">
        <f t="shared" si="11"/>
        <v>..</v>
      </c>
      <c r="Q36" s="22" t="str">
        <f t="shared" si="12"/>
        <v>..</v>
      </c>
      <c r="R36" s="22">
        <f t="shared" si="13"/>
        <v>0</v>
      </c>
      <c r="S36" s="32">
        <v>2</v>
      </c>
      <c r="T36" s="31">
        <f t="shared" si="14"/>
        <v>1</v>
      </c>
      <c r="U36" s="31">
        <f t="shared" si="15"/>
        <v>1</v>
      </c>
      <c r="V36" s="38">
        <v>2</v>
      </c>
      <c r="W36" s="39">
        <v>2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2</v>
      </c>
      <c r="AI36" s="39">
        <v>0</v>
      </c>
      <c r="AJ36" s="39">
        <v>0</v>
      </c>
      <c r="AK36" s="39">
        <v>2</v>
      </c>
    </row>
    <row r="37" spans="1:37" ht="12.75" customHeight="1">
      <c r="A37" t="s">
        <v>130</v>
      </c>
      <c r="B37" s="35"/>
      <c r="C37" s="64" t="s">
        <v>319</v>
      </c>
      <c r="D37" s="32">
        <v>0</v>
      </c>
      <c r="E37" s="22" t="str">
        <f t="shared" si="0"/>
        <v>..</v>
      </c>
      <c r="F37" s="22" t="str">
        <f t="shared" si="1"/>
        <v>..</v>
      </c>
      <c r="G37" s="22" t="str">
        <f t="shared" si="2"/>
        <v>..</v>
      </c>
      <c r="H37" s="22" t="str">
        <f t="shared" si="3"/>
        <v>..</v>
      </c>
      <c r="I37" s="22" t="str">
        <f t="shared" si="4"/>
        <v>..</v>
      </c>
      <c r="J37" s="22" t="str">
        <f t="shared" si="5"/>
        <v>..</v>
      </c>
      <c r="K37" s="22" t="str">
        <f t="shared" si="6"/>
        <v>..</v>
      </c>
      <c r="L37" s="22" t="str">
        <f t="shared" si="7"/>
        <v>..</v>
      </c>
      <c r="M37" s="22" t="str">
        <f t="shared" si="8"/>
        <v>..</v>
      </c>
      <c r="N37" s="22" t="str">
        <f t="shared" si="9"/>
        <v>..</v>
      </c>
      <c r="O37" s="22" t="str">
        <f t="shared" si="10"/>
        <v>..</v>
      </c>
      <c r="P37" s="22" t="str">
        <f t="shared" si="11"/>
        <v>..</v>
      </c>
      <c r="Q37" s="22" t="str">
        <f t="shared" si="12"/>
        <v>..</v>
      </c>
      <c r="R37" s="22" t="str">
        <f t="shared" si="13"/>
        <v>..</v>
      </c>
      <c r="S37" s="32">
        <v>0</v>
      </c>
      <c r="T37" s="31" t="str">
        <f t="shared" si="14"/>
        <v>..</v>
      </c>
      <c r="U37" s="31" t="str">
        <f t="shared" si="15"/>
        <v>..</v>
      </c>
      <c r="V37" s="38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</row>
    <row r="38" spans="1:37" ht="12.75">
      <c r="A38" t="s">
        <v>378</v>
      </c>
      <c r="B38" s="35"/>
      <c r="C38" s="64" t="s">
        <v>53</v>
      </c>
      <c r="D38" s="32">
        <v>5530</v>
      </c>
      <c r="E38" s="22" t="str">
        <f t="shared" si="0"/>
        <v>..</v>
      </c>
      <c r="F38" s="22" t="str">
        <f t="shared" si="1"/>
        <v>..</v>
      </c>
      <c r="G38" s="22" t="str">
        <f t="shared" si="2"/>
        <v>..</v>
      </c>
      <c r="H38" s="22" t="str">
        <f t="shared" si="3"/>
        <v>..</v>
      </c>
      <c r="I38" s="22" t="str">
        <f t="shared" si="4"/>
        <v>..</v>
      </c>
      <c r="J38" s="22" t="str">
        <f t="shared" si="5"/>
        <v>..</v>
      </c>
      <c r="K38" s="22" t="str">
        <f t="shared" si="6"/>
        <v>..</v>
      </c>
      <c r="L38" s="22" t="str">
        <f t="shared" si="7"/>
        <v>..</v>
      </c>
      <c r="M38" s="22" t="str">
        <f t="shared" si="8"/>
        <v>..</v>
      </c>
      <c r="N38" s="22" t="str">
        <f t="shared" si="9"/>
        <v>..</v>
      </c>
      <c r="O38" s="22" t="str">
        <f t="shared" si="10"/>
        <v>..</v>
      </c>
      <c r="P38" s="22" t="str">
        <f t="shared" si="11"/>
        <v>..</v>
      </c>
      <c r="Q38" s="22" t="str">
        <f t="shared" si="12"/>
        <v>..</v>
      </c>
      <c r="R38" s="22" t="str">
        <f t="shared" si="13"/>
        <v>..</v>
      </c>
      <c r="S38" s="32">
        <v>5530</v>
      </c>
      <c r="T38" s="31">
        <f t="shared" si="14"/>
        <v>0</v>
      </c>
      <c r="U38" s="31">
        <f t="shared" si="15"/>
        <v>0</v>
      </c>
      <c r="V38" s="38">
        <v>5530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</row>
    <row r="39" spans="1:37" ht="12.75">
      <c r="A39" t="s">
        <v>377</v>
      </c>
      <c r="B39" s="35"/>
      <c r="C39" s="64" t="s">
        <v>48</v>
      </c>
      <c r="D39" s="32">
        <v>531</v>
      </c>
      <c r="E39" s="22">
        <f t="shared" si="0"/>
        <v>0.10357815442561205</v>
      </c>
      <c r="F39" s="22">
        <f t="shared" si="1"/>
        <v>0.15630885122410546</v>
      </c>
      <c r="G39" s="22">
        <f t="shared" si="2"/>
        <v>0.15254237288135594</v>
      </c>
      <c r="H39" s="22">
        <f t="shared" si="3"/>
        <v>0.4124293785310734</v>
      </c>
      <c r="I39" s="22">
        <f t="shared" si="4"/>
        <v>0.5800376647834274</v>
      </c>
      <c r="J39" s="22">
        <f t="shared" si="5"/>
        <v>0.007532956685499058</v>
      </c>
      <c r="K39" s="22">
        <f t="shared" si="6"/>
        <v>0.6363636363636364</v>
      </c>
      <c r="L39" s="22">
        <f t="shared" si="7"/>
        <v>0.6385542168674698</v>
      </c>
      <c r="M39" s="22">
        <f t="shared" si="8"/>
        <v>0.5802469135802469</v>
      </c>
      <c r="N39" s="22">
        <f t="shared" si="9"/>
        <v>0.6164383561643836</v>
      </c>
      <c r="O39" s="22">
        <f t="shared" si="10"/>
        <v>0.36038961038961037</v>
      </c>
      <c r="P39" s="22">
        <f t="shared" si="11"/>
        <v>0.25</v>
      </c>
      <c r="Q39" s="22" t="str">
        <f t="shared" si="12"/>
        <v>..</v>
      </c>
      <c r="R39" s="22">
        <f t="shared" si="13"/>
        <v>0.4651600753295669</v>
      </c>
      <c r="S39" s="32">
        <v>531</v>
      </c>
      <c r="T39" s="31">
        <f t="shared" si="14"/>
        <v>1</v>
      </c>
      <c r="U39" s="31">
        <f t="shared" si="15"/>
        <v>1</v>
      </c>
      <c r="V39" s="38">
        <v>531</v>
      </c>
      <c r="W39" s="39">
        <v>531</v>
      </c>
      <c r="X39" s="39">
        <v>35</v>
      </c>
      <c r="Y39" s="39">
        <v>53</v>
      </c>
      <c r="Z39" s="39">
        <v>47</v>
      </c>
      <c r="AA39" s="39">
        <v>111</v>
      </c>
      <c r="AB39" s="39">
        <v>1</v>
      </c>
      <c r="AC39" s="39">
        <v>0</v>
      </c>
      <c r="AD39" s="39">
        <v>247</v>
      </c>
      <c r="AE39" s="39">
        <v>20</v>
      </c>
      <c r="AF39" s="39">
        <v>30</v>
      </c>
      <c r="AG39" s="39">
        <v>34</v>
      </c>
      <c r="AH39" s="39">
        <v>197</v>
      </c>
      <c r="AI39" s="39">
        <v>3</v>
      </c>
      <c r="AJ39" s="39">
        <v>0</v>
      </c>
      <c r="AK39" s="39">
        <v>284</v>
      </c>
    </row>
    <row r="40" spans="1:37" ht="12.75">
      <c r="A40" t="s">
        <v>209</v>
      </c>
      <c r="B40" s="35"/>
      <c r="C40" s="64" t="s">
        <v>44</v>
      </c>
      <c r="D40" s="32">
        <v>29365</v>
      </c>
      <c r="E40" s="22">
        <f t="shared" si="0"/>
        <v>0.17623020602758385</v>
      </c>
      <c r="F40" s="22">
        <f t="shared" si="1"/>
        <v>0.23943470117486804</v>
      </c>
      <c r="G40" s="22">
        <f t="shared" si="2"/>
        <v>0.16240422271411545</v>
      </c>
      <c r="H40" s="22">
        <f t="shared" si="3"/>
        <v>0.5780691299165673</v>
      </c>
      <c r="I40" s="22">
        <f t="shared" si="4"/>
        <v>0.40299676485612124</v>
      </c>
      <c r="J40" s="22">
        <f t="shared" si="5"/>
        <v>0.018934105227311426</v>
      </c>
      <c r="K40" s="22">
        <f t="shared" si="6"/>
        <v>0.49971014492753624</v>
      </c>
      <c r="L40" s="22">
        <f t="shared" si="7"/>
        <v>0.491395249608875</v>
      </c>
      <c r="M40" s="22">
        <f t="shared" si="8"/>
        <v>0.4923464038582512</v>
      </c>
      <c r="N40" s="22">
        <f t="shared" si="9"/>
        <v>0.49419734904270984</v>
      </c>
      <c r="O40" s="22">
        <f t="shared" si="10"/>
        <v>0.5394625654892682</v>
      </c>
      <c r="P40" s="22">
        <f t="shared" si="11"/>
        <v>0.5953237410071942</v>
      </c>
      <c r="Q40" s="22" t="str">
        <f t="shared" si="12"/>
        <v>..</v>
      </c>
      <c r="R40" s="22">
        <f t="shared" si="13"/>
        <v>0.5143538225778989</v>
      </c>
      <c r="S40" s="32">
        <v>29365</v>
      </c>
      <c r="T40" s="31">
        <f t="shared" si="14"/>
        <v>1</v>
      </c>
      <c r="U40" s="31">
        <f t="shared" si="15"/>
        <v>1</v>
      </c>
      <c r="V40" s="38">
        <v>29365</v>
      </c>
      <c r="W40" s="39">
        <v>29365</v>
      </c>
      <c r="X40" s="39">
        <v>2586</v>
      </c>
      <c r="Y40" s="39">
        <v>3455</v>
      </c>
      <c r="Z40" s="39">
        <v>2348</v>
      </c>
      <c r="AA40" s="39">
        <v>6384</v>
      </c>
      <c r="AB40" s="39">
        <v>331</v>
      </c>
      <c r="AC40" s="39">
        <v>0</v>
      </c>
      <c r="AD40" s="39">
        <v>15104</v>
      </c>
      <c r="AE40" s="39">
        <v>2589</v>
      </c>
      <c r="AF40" s="39">
        <v>3576</v>
      </c>
      <c r="AG40" s="39">
        <v>2421</v>
      </c>
      <c r="AH40" s="39">
        <v>5450</v>
      </c>
      <c r="AI40" s="39">
        <v>225</v>
      </c>
      <c r="AJ40" s="39">
        <v>0</v>
      </c>
      <c r="AK40" s="39">
        <v>14261</v>
      </c>
    </row>
    <row r="41" spans="1:37" ht="12.75">
      <c r="A41" t="s">
        <v>218</v>
      </c>
      <c r="B41" s="35"/>
      <c r="C41" s="64" t="s">
        <v>55</v>
      </c>
      <c r="D41" s="32">
        <v>129</v>
      </c>
      <c r="E41" s="22">
        <f t="shared" si="0"/>
        <v>0.05426356589147287</v>
      </c>
      <c r="F41" s="22">
        <f t="shared" si="1"/>
        <v>0.16279069767441862</v>
      </c>
      <c r="G41" s="22">
        <f t="shared" si="2"/>
        <v>0.21705426356589147</v>
      </c>
      <c r="H41" s="22">
        <f t="shared" si="3"/>
        <v>0.43410852713178294</v>
      </c>
      <c r="I41" s="22">
        <f t="shared" si="4"/>
        <v>0.5426356589147286</v>
      </c>
      <c r="J41" s="22">
        <f t="shared" si="5"/>
        <v>0.023255813953488372</v>
      </c>
      <c r="K41" s="22">
        <f t="shared" si="6"/>
        <v>0.5714285714285714</v>
      </c>
      <c r="L41" s="22">
        <f t="shared" si="7"/>
        <v>0.3333333333333333</v>
      </c>
      <c r="M41" s="22">
        <f t="shared" si="8"/>
        <v>0.6428571428571429</v>
      </c>
      <c r="N41" s="22">
        <f t="shared" si="9"/>
        <v>0.5178571428571429</v>
      </c>
      <c r="O41" s="22">
        <f t="shared" si="10"/>
        <v>0.4</v>
      </c>
      <c r="P41" s="22">
        <f t="shared" si="11"/>
        <v>0.3333333333333333</v>
      </c>
      <c r="Q41" s="22" t="str">
        <f t="shared" si="12"/>
        <v>..</v>
      </c>
      <c r="R41" s="22">
        <f t="shared" si="13"/>
        <v>0.4496124031007752</v>
      </c>
      <c r="S41" s="32">
        <v>129</v>
      </c>
      <c r="T41" s="31">
        <f t="shared" si="14"/>
        <v>1</v>
      </c>
      <c r="U41" s="31">
        <f t="shared" si="15"/>
        <v>1</v>
      </c>
      <c r="V41" s="38">
        <v>129</v>
      </c>
      <c r="W41" s="39">
        <v>129</v>
      </c>
      <c r="X41" s="39">
        <v>4</v>
      </c>
      <c r="Y41" s="39">
        <v>7</v>
      </c>
      <c r="Z41" s="39">
        <v>18</v>
      </c>
      <c r="AA41" s="39">
        <v>28</v>
      </c>
      <c r="AB41" s="39">
        <v>1</v>
      </c>
      <c r="AC41" s="39">
        <v>0</v>
      </c>
      <c r="AD41" s="39">
        <v>58</v>
      </c>
      <c r="AE41" s="39">
        <v>3</v>
      </c>
      <c r="AF41" s="39">
        <v>14</v>
      </c>
      <c r="AG41" s="39">
        <v>10</v>
      </c>
      <c r="AH41" s="39">
        <v>42</v>
      </c>
      <c r="AI41" s="39">
        <v>2</v>
      </c>
      <c r="AJ41" s="39">
        <v>0</v>
      </c>
      <c r="AK41" s="39">
        <v>71</v>
      </c>
    </row>
    <row r="42" spans="1:37" ht="11.25" customHeight="1">
      <c r="A42" t="s">
        <v>223</v>
      </c>
      <c r="B42" s="35"/>
      <c r="C42" s="64" t="s">
        <v>68</v>
      </c>
      <c r="D42" s="32">
        <v>104275</v>
      </c>
      <c r="E42" s="22">
        <f t="shared" si="0"/>
        <v>0.15467753536322226</v>
      </c>
      <c r="F42" s="22">
        <f t="shared" si="1"/>
        <v>0.2639846559578039</v>
      </c>
      <c r="G42" s="22">
        <f t="shared" si="2"/>
        <v>0.14512586909614</v>
      </c>
      <c r="H42" s="22">
        <f t="shared" si="3"/>
        <v>0.5637880604171661</v>
      </c>
      <c r="I42" s="22">
        <f t="shared" si="4"/>
        <v>0.409848957084632</v>
      </c>
      <c r="J42" s="22">
        <f t="shared" si="5"/>
        <v>0.02636298249820187</v>
      </c>
      <c r="K42" s="22">
        <f t="shared" si="6"/>
        <v>0.49283898567797135</v>
      </c>
      <c r="L42" s="22">
        <f t="shared" si="7"/>
        <v>0.49754786209903007</v>
      </c>
      <c r="M42" s="22">
        <f t="shared" si="8"/>
        <v>0.5128527060067403</v>
      </c>
      <c r="N42" s="22">
        <f t="shared" si="9"/>
        <v>0.5001956148259028</v>
      </c>
      <c r="O42" s="22">
        <f t="shared" si="10"/>
        <v>0.5498982146617685</v>
      </c>
      <c r="P42" s="22">
        <f t="shared" si="11"/>
        <v>0.39287013459439796</v>
      </c>
      <c r="Q42" s="22" t="str">
        <f t="shared" si="12"/>
        <v>..</v>
      </c>
      <c r="R42" s="22">
        <f t="shared" si="13"/>
        <v>0.5177367537760729</v>
      </c>
      <c r="S42" s="32">
        <v>104275</v>
      </c>
      <c r="T42" s="31">
        <f t="shared" si="14"/>
        <v>1</v>
      </c>
      <c r="U42" s="31">
        <f t="shared" si="15"/>
        <v>1</v>
      </c>
      <c r="V42" s="38">
        <v>104275</v>
      </c>
      <c r="W42" s="39">
        <v>104275</v>
      </c>
      <c r="X42" s="39">
        <v>7949</v>
      </c>
      <c r="Y42" s="39">
        <v>13696</v>
      </c>
      <c r="Z42" s="39">
        <v>7761</v>
      </c>
      <c r="AA42" s="39">
        <v>23501</v>
      </c>
      <c r="AB42" s="39">
        <v>1080</v>
      </c>
      <c r="AC42" s="39">
        <v>0</v>
      </c>
      <c r="AD42" s="39">
        <v>53987</v>
      </c>
      <c r="AE42" s="39">
        <v>8180</v>
      </c>
      <c r="AF42" s="39">
        <v>13831</v>
      </c>
      <c r="AG42" s="39">
        <v>7372</v>
      </c>
      <c r="AH42" s="39">
        <v>19236</v>
      </c>
      <c r="AI42" s="39">
        <v>1669</v>
      </c>
      <c r="AJ42" s="39">
        <v>0</v>
      </c>
      <c r="AK42" s="39">
        <v>50288</v>
      </c>
    </row>
    <row r="43" spans="1:37" ht="12.75">
      <c r="A43" t="s">
        <v>379</v>
      </c>
      <c r="B43" s="35"/>
      <c r="C43" s="64" t="s">
        <v>64</v>
      </c>
      <c r="D43" s="32">
        <v>0</v>
      </c>
      <c r="E43" s="22" t="str">
        <f t="shared" si="0"/>
        <v>..</v>
      </c>
      <c r="F43" s="22" t="str">
        <f t="shared" si="1"/>
        <v>..</v>
      </c>
      <c r="G43" s="22" t="str">
        <f t="shared" si="2"/>
        <v>..</v>
      </c>
      <c r="H43" s="22" t="str">
        <f t="shared" si="3"/>
        <v>..</v>
      </c>
      <c r="I43" s="22" t="str">
        <f t="shared" si="4"/>
        <v>..</v>
      </c>
      <c r="J43" s="22" t="str">
        <f t="shared" si="5"/>
        <v>..</v>
      </c>
      <c r="K43" s="22" t="str">
        <f t="shared" si="6"/>
        <v>..</v>
      </c>
      <c r="L43" s="22" t="str">
        <f t="shared" si="7"/>
        <v>..</v>
      </c>
      <c r="M43" s="22" t="str">
        <f t="shared" si="8"/>
        <v>..</v>
      </c>
      <c r="N43" s="22" t="str">
        <f t="shared" si="9"/>
        <v>..</v>
      </c>
      <c r="O43" s="22" t="str">
        <f t="shared" si="10"/>
        <v>..</v>
      </c>
      <c r="P43" s="22" t="str">
        <f t="shared" si="11"/>
        <v>..</v>
      </c>
      <c r="Q43" s="22" t="str">
        <f t="shared" si="12"/>
        <v>..</v>
      </c>
      <c r="R43" s="22" t="str">
        <f t="shared" si="13"/>
        <v>..</v>
      </c>
      <c r="S43" s="32">
        <v>165549</v>
      </c>
      <c r="T43" s="31">
        <f t="shared" si="14"/>
        <v>0</v>
      </c>
      <c r="U43" s="31">
        <f t="shared" si="15"/>
        <v>0</v>
      </c>
      <c r="V43" s="38">
        <v>165549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</row>
    <row r="44" spans="1:37" ht="12.75">
      <c r="A44" t="s">
        <v>127</v>
      </c>
      <c r="B44" s="35"/>
      <c r="C44" s="64" t="s">
        <v>33</v>
      </c>
      <c r="D44" s="32">
        <v>1</v>
      </c>
      <c r="E44" s="22">
        <f t="shared" si="0"/>
        <v>0</v>
      </c>
      <c r="F44" s="22">
        <f t="shared" si="1"/>
        <v>0</v>
      </c>
      <c r="G44" s="22">
        <f t="shared" si="2"/>
        <v>0</v>
      </c>
      <c r="H44" s="22">
        <f t="shared" si="3"/>
        <v>0</v>
      </c>
      <c r="I44" s="22">
        <f t="shared" si="4"/>
        <v>1</v>
      </c>
      <c r="J44" s="22">
        <f t="shared" si="5"/>
        <v>0</v>
      </c>
      <c r="K44" s="22" t="str">
        <f t="shared" si="6"/>
        <v>..</v>
      </c>
      <c r="L44" s="22" t="str">
        <f t="shared" si="7"/>
        <v>..</v>
      </c>
      <c r="M44" s="22" t="str">
        <f t="shared" si="8"/>
        <v>..</v>
      </c>
      <c r="N44" s="22" t="str">
        <f t="shared" si="9"/>
        <v>..</v>
      </c>
      <c r="O44" s="22">
        <f t="shared" si="10"/>
        <v>0</v>
      </c>
      <c r="P44" s="22" t="str">
        <f t="shared" si="11"/>
        <v>..</v>
      </c>
      <c r="Q44" s="22" t="str">
        <f t="shared" si="12"/>
        <v>..</v>
      </c>
      <c r="R44" s="22">
        <f t="shared" si="13"/>
        <v>0</v>
      </c>
      <c r="S44" s="32">
        <v>1</v>
      </c>
      <c r="T44" s="31">
        <f t="shared" si="14"/>
        <v>1</v>
      </c>
      <c r="U44" s="31">
        <f t="shared" si="15"/>
        <v>1</v>
      </c>
      <c r="V44" s="38">
        <v>1</v>
      </c>
      <c r="W44" s="39">
        <v>1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1</v>
      </c>
      <c r="AI44" s="39">
        <v>0</v>
      </c>
      <c r="AJ44" s="39">
        <v>0</v>
      </c>
      <c r="AK44" s="39">
        <v>1</v>
      </c>
    </row>
    <row r="45" spans="1:37" ht="12.75">
      <c r="A45" t="s">
        <v>219</v>
      </c>
      <c r="B45" s="35"/>
      <c r="C45" s="64" t="s">
        <v>65</v>
      </c>
      <c r="D45" s="32">
        <v>21574</v>
      </c>
      <c r="E45" s="22">
        <f aca="true" t="shared" si="16" ref="E45:E76">IF(+$W45=0,"..",+(X45+AE45)/$W45)</f>
        <v>0.17558171873551498</v>
      </c>
      <c r="F45" s="22">
        <f aca="true" t="shared" si="17" ref="F45:F76">IF(+$W45=0,"..",+(Y45+AF45)/$W45)</f>
        <v>0.18777231853156579</v>
      </c>
      <c r="G45" s="22">
        <f aca="true" t="shared" si="18" ref="G45:G76">IF(+$W45=0,"..",+(Z45+AG45)/$W45)</f>
        <v>0.13975155279503104</v>
      </c>
      <c r="H45" s="22">
        <f aca="true" t="shared" si="19" ref="H45:H76">IF(+$W45=0,"..",+((X45+Y45+Z45)+(AE45+AF45+AG45))/$W45)</f>
        <v>0.5031055900621118</v>
      </c>
      <c r="I45" s="22">
        <f aca="true" t="shared" si="20" ref="I45:I76">IF(+$W45=0,"..",+(AA45+AH45)/$W45)</f>
        <v>0.4669509594882729</v>
      </c>
      <c r="J45" s="22">
        <f aca="true" t="shared" si="21" ref="J45:J76">IF(+$W45=0,"..",+(AB45+AI45)/$W45)</f>
        <v>0.02994345044961528</v>
      </c>
      <c r="K45" s="22">
        <f aca="true" t="shared" si="22" ref="K45:K76">IF(X45+AE45=0,"..",+X45/(X45+AE45))</f>
        <v>0.4883843717001056</v>
      </c>
      <c r="L45" s="22">
        <f aca="true" t="shared" si="23" ref="L45:L76">IF(Y45+AF45=0,"..",+Y45/(Y45+AF45))</f>
        <v>0.5018513947173537</v>
      </c>
      <c r="M45" s="22">
        <f aca="true" t="shared" si="24" ref="M45:M76">IF(Z45+AG45=0,"..",+Z45/(Z45+AG45))</f>
        <v>0.5250414593698176</v>
      </c>
      <c r="N45" s="22">
        <f aca="true" t="shared" si="25" ref="N45:N76">IF(X45+Y45+Z45+AE45+AF45+AG45=0,"..",+(X45+Y45+Z45)/(X45+Y45+Z45+AE45+AF45+AG45))</f>
        <v>0.5035931453841902</v>
      </c>
      <c r="O45" s="22">
        <f aca="true" t="shared" si="26" ref="O45:O76">IF(AA45+AH45=0,"..",+AA45/(AA45+AH45))</f>
        <v>0.4462973992455827</v>
      </c>
      <c r="P45" s="22">
        <f aca="true" t="shared" si="27" ref="P45:P76">IF(AB45+AI45=0,"..",+AB45/(AB45+AI45))</f>
        <v>0.42569659442724456</v>
      </c>
      <c r="Q45" s="22" t="str">
        <f aca="true" t="shared" si="28" ref="Q45:Q76">IF(AC45+AJ45=0,"..",+AC45/(AC45+AJ45))</f>
        <v>..</v>
      </c>
      <c r="R45" s="22">
        <f aca="true" t="shared" si="29" ref="R45:R76">IF(AD45+AK45=0,"..",+(AD45)/(AD45+AK45))</f>
        <v>0.47450635023639565</v>
      </c>
      <c r="S45" s="32">
        <v>21574</v>
      </c>
      <c r="T45" s="31">
        <f aca="true" t="shared" si="30" ref="T45:T76">IF(ISERROR(+W45/S45),"..",(W45/S45))</f>
        <v>1</v>
      </c>
      <c r="U45" s="31">
        <f aca="true" t="shared" si="31" ref="U45:U76">IF(ISERROR((AD45+AK45)/S45),"..",(AD45+AK45)/S45)</f>
        <v>1</v>
      </c>
      <c r="V45" s="38">
        <v>21574</v>
      </c>
      <c r="W45" s="39">
        <v>21574</v>
      </c>
      <c r="X45" s="39">
        <v>1850</v>
      </c>
      <c r="Y45" s="39">
        <v>2033</v>
      </c>
      <c r="Z45" s="39">
        <v>1583</v>
      </c>
      <c r="AA45" s="39">
        <v>4496</v>
      </c>
      <c r="AB45" s="39">
        <v>275</v>
      </c>
      <c r="AC45" s="39">
        <v>0</v>
      </c>
      <c r="AD45" s="39">
        <v>10237</v>
      </c>
      <c r="AE45" s="39">
        <v>1938</v>
      </c>
      <c r="AF45" s="39">
        <v>2018</v>
      </c>
      <c r="AG45" s="39">
        <v>1432</v>
      </c>
      <c r="AH45" s="39">
        <v>5578</v>
      </c>
      <c r="AI45" s="39">
        <v>371</v>
      </c>
      <c r="AJ45" s="39">
        <v>0</v>
      </c>
      <c r="AK45" s="39">
        <v>11337</v>
      </c>
    </row>
    <row r="46" spans="1:37" ht="12.75">
      <c r="A46" t="s">
        <v>220</v>
      </c>
      <c r="B46" s="35"/>
      <c r="C46" s="64" t="s">
        <v>66</v>
      </c>
      <c r="D46" s="32">
        <v>347939</v>
      </c>
      <c r="E46" s="22">
        <f t="shared" si="16"/>
        <v>0.16947734725289434</v>
      </c>
      <c r="F46" s="22">
        <f t="shared" si="17"/>
        <v>0.24332463360770928</v>
      </c>
      <c r="G46" s="22">
        <f t="shared" si="18"/>
        <v>0.1735869029585151</v>
      </c>
      <c r="H46" s="22">
        <f t="shared" si="19"/>
        <v>0.5863888838191187</v>
      </c>
      <c r="I46" s="22">
        <f t="shared" si="20"/>
        <v>0.36942502722466586</v>
      </c>
      <c r="J46" s="22">
        <f t="shared" si="21"/>
        <v>0.04418608895621544</v>
      </c>
      <c r="K46" s="22">
        <f t="shared" si="22"/>
        <v>0.5054114690837297</v>
      </c>
      <c r="L46" s="22">
        <f t="shared" si="23"/>
        <v>0.5135888588858886</v>
      </c>
      <c r="M46" s="22">
        <f t="shared" si="24"/>
        <v>0.5126169698244138</v>
      </c>
      <c r="N46" s="22">
        <f t="shared" si="25"/>
        <v>0.5109377350562578</v>
      </c>
      <c r="O46" s="22">
        <f t="shared" si="26"/>
        <v>0.6498307903859296</v>
      </c>
      <c r="P46" s="22">
        <f t="shared" si="27"/>
        <v>0.5950709073385654</v>
      </c>
      <c r="Q46" s="22" t="str">
        <f t="shared" si="28"/>
        <v>..</v>
      </c>
      <c r="R46" s="22">
        <f t="shared" si="29"/>
        <v>0.5659658216373735</v>
      </c>
      <c r="S46" s="32">
        <v>347939</v>
      </c>
      <c r="T46" s="31">
        <f t="shared" si="30"/>
        <v>0.944838031953877</v>
      </c>
      <c r="U46" s="31">
        <f t="shared" si="31"/>
        <v>0.944838031953877</v>
      </c>
      <c r="V46" s="38">
        <v>347939</v>
      </c>
      <c r="W46" s="39">
        <v>328746</v>
      </c>
      <c r="X46" s="39">
        <v>28159</v>
      </c>
      <c r="Y46" s="39">
        <v>41083</v>
      </c>
      <c r="Z46" s="39">
        <v>29253</v>
      </c>
      <c r="AA46" s="39">
        <v>78920</v>
      </c>
      <c r="AB46" s="39">
        <v>8644</v>
      </c>
      <c r="AC46" s="39">
        <v>0</v>
      </c>
      <c r="AD46" s="39">
        <v>186059</v>
      </c>
      <c r="AE46" s="39">
        <v>27556</v>
      </c>
      <c r="AF46" s="39">
        <v>38909</v>
      </c>
      <c r="AG46" s="39">
        <v>27813</v>
      </c>
      <c r="AH46" s="39">
        <v>42527</v>
      </c>
      <c r="AI46" s="39">
        <v>5882</v>
      </c>
      <c r="AJ46" s="39">
        <v>0</v>
      </c>
      <c r="AK46" s="39">
        <v>142687</v>
      </c>
    </row>
    <row r="47" spans="1:37" ht="12.75">
      <c r="A47" t="s">
        <v>222</v>
      </c>
      <c r="B47" s="35"/>
      <c r="C47" s="64" t="s">
        <v>67</v>
      </c>
      <c r="D47" s="32">
        <v>0</v>
      </c>
      <c r="E47" s="22" t="str">
        <f t="shared" si="16"/>
        <v>..</v>
      </c>
      <c r="F47" s="22" t="str">
        <f t="shared" si="17"/>
        <v>..</v>
      </c>
      <c r="G47" s="22" t="str">
        <f t="shared" si="18"/>
        <v>..</v>
      </c>
      <c r="H47" s="22" t="str">
        <f t="shared" si="19"/>
        <v>..</v>
      </c>
      <c r="I47" s="22" t="str">
        <f t="shared" si="20"/>
        <v>..</v>
      </c>
      <c r="J47" s="22" t="str">
        <f t="shared" si="21"/>
        <v>..</v>
      </c>
      <c r="K47" s="22" t="str">
        <f t="shared" si="22"/>
        <v>..</v>
      </c>
      <c r="L47" s="22" t="str">
        <f t="shared" si="23"/>
        <v>..</v>
      </c>
      <c r="M47" s="22" t="str">
        <f t="shared" si="24"/>
        <v>..</v>
      </c>
      <c r="N47" s="22" t="str">
        <f t="shared" si="25"/>
        <v>..</v>
      </c>
      <c r="O47" s="22" t="str">
        <f t="shared" si="26"/>
        <v>..</v>
      </c>
      <c r="P47" s="22" t="str">
        <f t="shared" si="27"/>
        <v>..</v>
      </c>
      <c r="Q47" s="22" t="str">
        <f t="shared" si="28"/>
        <v>..</v>
      </c>
      <c r="R47" s="22" t="str">
        <f t="shared" si="29"/>
        <v>..</v>
      </c>
      <c r="S47" s="32">
        <v>1621</v>
      </c>
      <c r="T47" s="31">
        <f t="shared" si="30"/>
        <v>0</v>
      </c>
      <c r="U47" s="31">
        <f t="shared" si="31"/>
        <v>0</v>
      </c>
      <c r="V47" s="38">
        <v>1621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</row>
    <row r="48" spans="1:37" ht="12.75">
      <c r="A48" t="s">
        <v>221</v>
      </c>
      <c r="B48" s="35"/>
      <c r="C48" s="64" t="s">
        <v>337</v>
      </c>
      <c r="D48" s="32">
        <v>300986</v>
      </c>
      <c r="E48" s="22">
        <f t="shared" si="16"/>
        <v>0.06593406593406594</v>
      </c>
      <c r="F48" s="22">
        <f t="shared" si="17"/>
        <v>0.15384615384615385</v>
      </c>
      <c r="G48" s="22">
        <f t="shared" si="18"/>
        <v>0.0989010989010989</v>
      </c>
      <c r="H48" s="22">
        <f t="shared" si="19"/>
        <v>0.31868131868131866</v>
      </c>
      <c r="I48" s="22">
        <f t="shared" si="20"/>
        <v>0.6263736263736264</v>
      </c>
      <c r="J48" s="22">
        <f t="shared" si="21"/>
        <v>0.054945054945054944</v>
      </c>
      <c r="K48" s="22">
        <f t="shared" si="22"/>
        <v>0.8333333333333334</v>
      </c>
      <c r="L48" s="22">
        <f t="shared" si="23"/>
        <v>0.42857142857142855</v>
      </c>
      <c r="M48" s="22">
        <f t="shared" si="24"/>
        <v>0.3333333333333333</v>
      </c>
      <c r="N48" s="22">
        <f t="shared" si="25"/>
        <v>0.4827586206896552</v>
      </c>
      <c r="O48" s="22">
        <f t="shared" si="26"/>
        <v>0.40350877192982454</v>
      </c>
      <c r="P48" s="22">
        <f t="shared" si="27"/>
        <v>0.4</v>
      </c>
      <c r="Q48" s="22">
        <f t="shared" si="28"/>
        <v>0.47827315176390434</v>
      </c>
      <c r="R48" s="22">
        <f t="shared" si="29"/>
        <v>0.4782581249626228</v>
      </c>
      <c r="S48" s="32">
        <v>300986</v>
      </c>
      <c r="T48" s="31">
        <f t="shared" si="30"/>
        <v>0.00030233964370435836</v>
      </c>
      <c r="U48" s="31">
        <f t="shared" si="31"/>
        <v>1</v>
      </c>
      <c r="V48" s="38">
        <v>300986</v>
      </c>
      <c r="W48" s="39">
        <v>91</v>
      </c>
      <c r="X48" s="39">
        <v>5</v>
      </c>
      <c r="Y48" s="39">
        <v>6</v>
      </c>
      <c r="Z48" s="39">
        <v>3</v>
      </c>
      <c r="AA48" s="39">
        <v>23</v>
      </c>
      <c r="AB48" s="39">
        <v>2</v>
      </c>
      <c r="AC48" s="39">
        <v>143910</v>
      </c>
      <c r="AD48" s="39">
        <v>143949</v>
      </c>
      <c r="AE48" s="39">
        <v>1</v>
      </c>
      <c r="AF48" s="39">
        <v>8</v>
      </c>
      <c r="AG48" s="39">
        <v>6</v>
      </c>
      <c r="AH48" s="39">
        <v>34</v>
      </c>
      <c r="AI48" s="39">
        <v>3</v>
      </c>
      <c r="AJ48" s="39">
        <v>156985</v>
      </c>
      <c r="AK48" s="39">
        <v>157037</v>
      </c>
    </row>
    <row r="49" spans="1:37" ht="12.75">
      <c r="A49" t="s">
        <v>243</v>
      </c>
      <c r="B49" s="35"/>
      <c r="C49" s="79" t="s">
        <v>128</v>
      </c>
      <c r="D49" s="32">
        <v>154</v>
      </c>
      <c r="E49" s="22">
        <f t="shared" si="16"/>
        <v>0.05194805194805195</v>
      </c>
      <c r="F49" s="22">
        <f t="shared" si="17"/>
        <v>0.09740259740259741</v>
      </c>
      <c r="G49" s="22">
        <f t="shared" si="18"/>
        <v>0.1038961038961039</v>
      </c>
      <c r="H49" s="22">
        <f t="shared" si="19"/>
        <v>0.2532467532467532</v>
      </c>
      <c r="I49" s="22">
        <f t="shared" si="20"/>
        <v>0.7337662337662337</v>
      </c>
      <c r="J49" s="22">
        <f t="shared" si="21"/>
        <v>0.012987012987012988</v>
      </c>
      <c r="K49" s="22">
        <f t="shared" si="22"/>
        <v>0.5</v>
      </c>
      <c r="L49" s="22">
        <f t="shared" si="23"/>
        <v>0.6</v>
      </c>
      <c r="M49" s="22">
        <f t="shared" si="24"/>
        <v>0.375</v>
      </c>
      <c r="N49" s="22">
        <f t="shared" si="25"/>
        <v>0.48717948717948717</v>
      </c>
      <c r="O49" s="22">
        <f t="shared" si="26"/>
        <v>0.26548672566371684</v>
      </c>
      <c r="P49" s="22">
        <f t="shared" si="27"/>
        <v>0.5</v>
      </c>
      <c r="Q49" s="22" t="str">
        <f t="shared" si="28"/>
        <v>..</v>
      </c>
      <c r="R49" s="22">
        <f t="shared" si="29"/>
        <v>0.3246753246753247</v>
      </c>
      <c r="S49" s="32">
        <v>154</v>
      </c>
      <c r="T49" s="31">
        <f t="shared" si="30"/>
        <v>1</v>
      </c>
      <c r="U49" s="31">
        <f t="shared" si="31"/>
        <v>1</v>
      </c>
      <c r="V49" s="38">
        <v>154</v>
      </c>
      <c r="W49" s="39">
        <v>154</v>
      </c>
      <c r="X49" s="39">
        <v>4</v>
      </c>
      <c r="Y49" s="39">
        <v>9</v>
      </c>
      <c r="Z49" s="39">
        <v>6</v>
      </c>
      <c r="AA49" s="39">
        <v>30</v>
      </c>
      <c r="AB49" s="39">
        <v>1</v>
      </c>
      <c r="AC49" s="39">
        <v>0</v>
      </c>
      <c r="AD49" s="39">
        <v>50</v>
      </c>
      <c r="AE49" s="39">
        <v>4</v>
      </c>
      <c r="AF49" s="39">
        <v>6</v>
      </c>
      <c r="AG49" s="39">
        <v>10</v>
      </c>
      <c r="AH49" s="39">
        <v>83</v>
      </c>
      <c r="AI49" s="39">
        <v>1</v>
      </c>
      <c r="AJ49" s="39">
        <v>0</v>
      </c>
      <c r="AK49" s="39">
        <v>104</v>
      </c>
    </row>
    <row r="50" spans="1:37" ht="12.75">
      <c r="A50" t="s">
        <v>8</v>
      </c>
      <c r="B50" s="80"/>
      <c r="C50" s="81" t="s">
        <v>129</v>
      </c>
      <c r="D50" s="32">
        <v>0</v>
      </c>
      <c r="E50" s="22" t="str">
        <f t="shared" si="16"/>
        <v>..</v>
      </c>
      <c r="F50" s="22" t="str">
        <f t="shared" si="17"/>
        <v>..</v>
      </c>
      <c r="G50" s="22" t="str">
        <f t="shared" si="18"/>
        <v>..</v>
      </c>
      <c r="H50" s="22" t="str">
        <f t="shared" si="19"/>
        <v>..</v>
      </c>
      <c r="I50" s="22" t="str">
        <f t="shared" si="20"/>
        <v>..</v>
      </c>
      <c r="J50" s="22" t="str">
        <f t="shared" si="21"/>
        <v>..</v>
      </c>
      <c r="K50" s="22" t="str">
        <f t="shared" si="22"/>
        <v>..</v>
      </c>
      <c r="L50" s="22" t="str">
        <f t="shared" si="23"/>
        <v>..</v>
      </c>
      <c r="M50" s="22" t="str">
        <f t="shared" si="24"/>
        <v>..</v>
      </c>
      <c r="N50" s="22" t="str">
        <f t="shared" si="25"/>
        <v>..</v>
      </c>
      <c r="O50" s="22" t="str">
        <f t="shared" si="26"/>
        <v>..</v>
      </c>
      <c r="P50" s="22" t="str">
        <f t="shared" si="27"/>
        <v>..</v>
      </c>
      <c r="Q50" s="22" t="str">
        <f t="shared" si="28"/>
        <v>..</v>
      </c>
      <c r="R50" s="22" t="str">
        <f t="shared" si="29"/>
        <v>..</v>
      </c>
      <c r="S50" s="32">
        <v>0</v>
      </c>
      <c r="T50" s="31" t="str">
        <f t="shared" si="30"/>
        <v>..</v>
      </c>
      <c r="U50" s="31" t="str">
        <f t="shared" si="31"/>
        <v>..</v>
      </c>
      <c r="V50" s="38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</row>
    <row r="51" spans="1:37" ht="12.75">
      <c r="A51" t="s">
        <v>226</v>
      </c>
      <c r="B51" s="35"/>
      <c r="C51" s="64" t="s">
        <v>72</v>
      </c>
      <c r="D51" s="32">
        <v>212</v>
      </c>
      <c r="E51" s="22">
        <f t="shared" si="16"/>
        <v>0.0660377358490566</v>
      </c>
      <c r="F51" s="22">
        <f t="shared" si="17"/>
        <v>0.08018867924528301</v>
      </c>
      <c r="G51" s="22">
        <f t="shared" si="18"/>
        <v>0.07075471698113207</v>
      </c>
      <c r="H51" s="22">
        <f t="shared" si="19"/>
        <v>0.2169811320754717</v>
      </c>
      <c r="I51" s="22">
        <f t="shared" si="20"/>
        <v>0.7028301886792453</v>
      </c>
      <c r="J51" s="22">
        <f t="shared" si="21"/>
        <v>0.08018867924528301</v>
      </c>
      <c r="K51" s="22">
        <f t="shared" si="22"/>
        <v>0.5</v>
      </c>
      <c r="L51" s="22">
        <f t="shared" si="23"/>
        <v>0.35294117647058826</v>
      </c>
      <c r="M51" s="22">
        <f t="shared" si="24"/>
        <v>0.5333333333333333</v>
      </c>
      <c r="N51" s="22">
        <f t="shared" si="25"/>
        <v>0.45652173913043476</v>
      </c>
      <c r="O51" s="22">
        <f t="shared" si="26"/>
        <v>0.28187919463087246</v>
      </c>
      <c r="P51" s="22">
        <f t="shared" si="27"/>
        <v>0.4117647058823529</v>
      </c>
      <c r="Q51" s="22" t="str">
        <f t="shared" si="28"/>
        <v>..</v>
      </c>
      <c r="R51" s="22">
        <f t="shared" si="29"/>
        <v>0.330188679245283</v>
      </c>
      <c r="S51" s="32">
        <v>212</v>
      </c>
      <c r="T51" s="31">
        <f t="shared" si="30"/>
        <v>1</v>
      </c>
      <c r="U51" s="31">
        <f t="shared" si="31"/>
        <v>1</v>
      </c>
      <c r="V51" s="38">
        <v>212</v>
      </c>
      <c r="W51" s="39">
        <v>212</v>
      </c>
      <c r="X51" s="39">
        <v>7</v>
      </c>
      <c r="Y51" s="39">
        <v>6</v>
      </c>
      <c r="Z51" s="39">
        <v>8</v>
      </c>
      <c r="AA51" s="39">
        <v>42</v>
      </c>
      <c r="AB51" s="39">
        <v>7</v>
      </c>
      <c r="AC51" s="39">
        <v>0</v>
      </c>
      <c r="AD51" s="39">
        <v>70</v>
      </c>
      <c r="AE51" s="39">
        <v>7</v>
      </c>
      <c r="AF51" s="39">
        <v>11</v>
      </c>
      <c r="AG51" s="39">
        <v>7</v>
      </c>
      <c r="AH51" s="39">
        <v>107</v>
      </c>
      <c r="AI51" s="39">
        <v>10</v>
      </c>
      <c r="AJ51" s="39">
        <v>0</v>
      </c>
      <c r="AK51" s="39">
        <v>142</v>
      </c>
    </row>
    <row r="52" spans="1:37" ht="12.75">
      <c r="A52" t="s">
        <v>380</v>
      </c>
      <c r="B52" s="35"/>
      <c r="C52" s="64" t="s">
        <v>71</v>
      </c>
      <c r="D52" s="32">
        <v>0</v>
      </c>
      <c r="E52" s="22" t="str">
        <f t="shared" si="16"/>
        <v>..</v>
      </c>
      <c r="F52" s="22" t="str">
        <f t="shared" si="17"/>
        <v>..</v>
      </c>
      <c r="G52" s="22" t="str">
        <f t="shared" si="18"/>
        <v>..</v>
      </c>
      <c r="H52" s="22" t="str">
        <f t="shared" si="19"/>
        <v>..</v>
      </c>
      <c r="I52" s="22" t="str">
        <f t="shared" si="20"/>
        <v>..</v>
      </c>
      <c r="J52" s="22" t="str">
        <f t="shared" si="21"/>
        <v>..</v>
      </c>
      <c r="K52" s="22" t="str">
        <f t="shared" si="22"/>
        <v>..</v>
      </c>
      <c r="L52" s="22" t="str">
        <f t="shared" si="23"/>
        <v>..</v>
      </c>
      <c r="M52" s="22" t="str">
        <f t="shared" si="24"/>
        <v>..</v>
      </c>
      <c r="N52" s="22" t="str">
        <f t="shared" si="25"/>
        <v>..</v>
      </c>
      <c r="O52" s="22" t="str">
        <f t="shared" si="26"/>
        <v>..</v>
      </c>
      <c r="P52" s="22" t="str">
        <f t="shared" si="27"/>
        <v>..</v>
      </c>
      <c r="Q52" s="22" t="str">
        <f t="shared" si="28"/>
        <v>..</v>
      </c>
      <c r="R52" s="22" t="str">
        <f t="shared" si="29"/>
        <v>..</v>
      </c>
      <c r="S52" s="32">
        <v>0</v>
      </c>
      <c r="T52" s="31" t="str">
        <f t="shared" si="30"/>
        <v>..</v>
      </c>
      <c r="U52" s="31" t="str">
        <f t="shared" si="31"/>
        <v>..</v>
      </c>
      <c r="V52" s="38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</row>
    <row r="53" spans="1:37" ht="12.75">
      <c r="A53" t="s">
        <v>224</v>
      </c>
      <c r="B53" s="35"/>
      <c r="C53" s="64" t="s">
        <v>69</v>
      </c>
      <c r="D53" s="32">
        <v>133112</v>
      </c>
      <c r="E53" s="22">
        <f t="shared" si="16"/>
        <v>0.207577077949396</v>
      </c>
      <c r="F53" s="22">
        <f t="shared" si="17"/>
        <v>0.24810685738325622</v>
      </c>
      <c r="G53" s="22">
        <f t="shared" si="18"/>
        <v>0.12025211851673778</v>
      </c>
      <c r="H53" s="22">
        <f t="shared" si="19"/>
        <v>0.57593605384939</v>
      </c>
      <c r="I53" s="22">
        <f t="shared" si="20"/>
        <v>0.3951183965382535</v>
      </c>
      <c r="J53" s="22">
        <f t="shared" si="21"/>
        <v>0.02894554961235651</v>
      </c>
      <c r="K53" s="22">
        <f t="shared" si="22"/>
        <v>0.5001266693206905</v>
      </c>
      <c r="L53" s="22">
        <f t="shared" si="23"/>
        <v>0.49448919033488764</v>
      </c>
      <c r="M53" s="22">
        <f t="shared" si="24"/>
        <v>0.5027175610670331</v>
      </c>
      <c r="N53" s="22">
        <f t="shared" si="25"/>
        <v>0.49823906918501515</v>
      </c>
      <c r="O53" s="22">
        <f t="shared" si="26"/>
        <v>0.5240802357638559</v>
      </c>
      <c r="P53" s="22">
        <f t="shared" si="27"/>
        <v>0.6083571243187127</v>
      </c>
      <c r="Q53" s="22" t="str">
        <f t="shared" si="28"/>
        <v>..</v>
      </c>
      <c r="R53" s="22">
        <f t="shared" si="29"/>
        <v>0.5116368171164133</v>
      </c>
      <c r="S53" s="32">
        <v>133112</v>
      </c>
      <c r="T53" s="31">
        <f t="shared" si="30"/>
        <v>1</v>
      </c>
      <c r="U53" s="31">
        <f t="shared" si="31"/>
        <v>1</v>
      </c>
      <c r="V53" s="38">
        <v>133112</v>
      </c>
      <c r="W53" s="39">
        <v>133112</v>
      </c>
      <c r="X53" s="39">
        <v>13819</v>
      </c>
      <c r="Y53" s="39">
        <v>16331</v>
      </c>
      <c r="Z53" s="39">
        <v>8047</v>
      </c>
      <c r="AA53" s="39">
        <v>27564</v>
      </c>
      <c r="AB53" s="39">
        <v>2344</v>
      </c>
      <c r="AC53" s="39">
        <v>0</v>
      </c>
      <c r="AD53" s="39">
        <v>68105</v>
      </c>
      <c r="AE53" s="39">
        <v>13812</v>
      </c>
      <c r="AF53" s="39">
        <v>16695</v>
      </c>
      <c r="AG53" s="39">
        <v>7960</v>
      </c>
      <c r="AH53" s="39">
        <v>25031</v>
      </c>
      <c r="AI53" s="39">
        <v>1509</v>
      </c>
      <c r="AJ53" s="39">
        <v>0</v>
      </c>
      <c r="AK53" s="39">
        <v>65007</v>
      </c>
    </row>
    <row r="54" spans="1:37" ht="12.75">
      <c r="A54" t="s">
        <v>227</v>
      </c>
      <c r="B54" s="35"/>
      <c r="C54" s="64" t="s">
        <v>73</v>
      </c>
      <c r="D54" s="32">
        <v>19505</v>
      </c>
      <c r="E54" s="22">
        <f t="shared" si="16"/>
        <v>0.04701358625993335</v>
      </c>
      <c r="F54" s="22">
        <f t="shared" si="17"/>
        <v>0.10182004614201487</v>
      </c>
      <c r="G54" s="22">
        <f t="shared" si="18"/>
        <v>0.10197385285824148</v>
      </c>
      <c r="H54" s="22">
        <f t="shared" si="19"/>
        <v>0.2508074852601897</v>
      </c>
      <c r="I54" s="22">
        <f t="shared" si="20"/>
        <v>0.7139195078185081</v>
      </c>
      <c r="J54" s="22">
        <f t="shared" si="21"/>
        <v>0.03527300692130223</v>
      </c>
      <c r="K54" s="22">
        <f t="shared" si="22"/>
        <v>0.4089422028353326</v>
      </c>
      <c r="L54" s="22">
        <f t="shared" si="23"/>
        <v>0.4350453172205438</v>
      </c>
      <c r="M54" s="22">
        <f t="shared" si="24"/>
        <v>0.4348919054801408</v>
      </c>
      <c r="N54" s="22">
        <f t="shared" si="25"/>
        <v>0.43008994276369583</v>
      </c>
      <c r="O54" s="22">
        <f t="shared" si="26"/>
        <v>0.4320287253141831</v>
      </c>
      <c r="P54" s="22">
        <f t="shared" si="27"/>
        <v>0.23982558139534885</v>
      </c>
      <c r="Q54" s="22" t="str">
        <f t="shared" si="28"/>
        <v>..</v>
      </c>
      <c r="R54" s="22">
        <f t="shared" si="29"/>
        <v>0.42476288131248396</v>
      </c>
      <c r="S54" s="32">
        <v>19505</v>
      </c>
      <c r="T54" s="31">
        <f t="shared" si="30"/>
        <v>1</v>
      </c>
      <c r="U54" s="31">
        <f t="shared" si="31"/>
        <v>1</v>
      </c>
      <c r="V54" s="38">
        <v>19505</v>
      </c>
      <c r="W54" s="39">
        <v>19505</v>
      </c>
      <c r="X54" s="39">
        <v>375</v>
      </c>
      <c r="Y54" s="39">
        <v>864</v>
      </c>
      <c r="Z54" s="39">
        <v>865</v>
      </c>
      <c r="AA54" s="39">
        <v>6016</v>
      </c>
      <c r="AB54" s="39">
        <v>165</v>
      </c>
      <c r="AC54" s="39">
        <v>0</v>
      </c>
      <c r="AD54" s="39">
        <v>8285</v>
      </c>
      <c r="AE54" s="39">
        <v>542</v>
      </c>
      <c r="AF54" s="39">
        <v>1122</v>
      </c>
      <c r="AG54" s="39">
        <v>1124</v>
      </c>
      <c r="AH54" s="39">
        <v>7909</v>
      </c>
      <c r="AI54" s="39">
        <v>523</v>
      </c>
      <c r="AJ54" s="39">
        <v>0</v>
      </c>
      <c r="AK54" s="39">
        <v>11220</v>
      </c>
    </row>
    <row r="55" spans="1:37" ht="12.75">
      <c r="A55" t="s">
        <v>247</v>
      </c>
      <c r="B55" s="35"/>
      <c r="C55" s="64" t="s">
        <v>100</v>
      </c>
      <c r="D55" s="32">
        <v>26121</v>
      </c>
      <c r="E55" s="22">
        <f t="shared" si="16"/>
        <v>0.13862409555530034</v>
      </c>
      <c r="F55" s="22">
        <f t="shared" si="17"/>
        <v>0.2244554190115233</v>
      </c>
      <c r="G55" s="22">
        <f t="shared" si="18"/>
        <v>0.12235366180467823</v>
      </c>
      <c r="H55" s="22">
        <f t="shared" si="19"/>
        <v>0.48543317637150185</v>
      </c>
      <c r="I55" s="22">
        <f t="shared" si="20"/>
        <v>0.48945293059224376</v>
      </c>
      <c r="J55" s="22">
        <f t="shared" si="21"/>
        <v>0.025113893036254355</v>
      </c>
      <c r="K55" s="22">
        <f t="shared" si="22"/>
        <v>0.5156034244683789</v>
      </c>
      <c r="L55" s="22">
        <f t="shared" si="23"/>
        <v>0.48337028824833705</v>
      </c>
      <c r="M55" s="22">
        <f t="shared" si="24"/>
        <v>0.5247183979974969</v>
      </c>
      <c r="N55" s="22">
        <f t="shared" si="25"/>
        <v>0.5029968454258675</v>
      </c>
      <c r="O55" s="22">
        <f t="shared" si="26"/>
        <v>0.5689479859210012</v>
      </c>
      <c r="P55" s="22">
        <f t="shared" si="27"/>
        <v>0.5182926829268293</v>
      </c>
      <c r="Q55" s="22" t="str">
        <f t="shared" si="28"/>
        <v>..</v>
      </c>
      <c r="R55" s="22">
        <f t="shared" si="29"/>
        <v>0.5356609624440105</v>
      </c>
      <c r="S55" s="32">
        <v>26218</v>
      </c>
      <c r="T55" s="31">
        <f t="shared" si="30"/>
        <v>0.9963002517354489</v>
      </c>
      <c r="U55" s="31">
        <f t="shared" si="31"/>
        <v>0.9963002517354489</v>
      </c>
      <c r="V55" s="38">
        <v>26218</v>
      </c>
      <c r="W55" s="39">
        <v>26121</v>
      </c>
      <c r="X55" s="39">
        <v>1867</v>
      </c>
      <c r="Y55" s="39">
        <v>2834</v>
      </c>
      <c r="Z55" s="39">
        <v>1677</v>
      </c>
      <c r="AA55" s="39">
        <v>7274</v>
      </c>
      <c r="AB55" s="39">
        <v>340</v>
      </c>
      <c r="AC55" s="39">
        <v>0</v>
      </c>
      <c r="AD55" s="39">
        <v>13992</v>
      </c>
      <c r="AE55" s="39">
        <v>1754</v>
      </c>
      <c r="AF55" s="39">
        <v>3029</v>
      </c>
      <c r="AG55" s="39">
        <v>1519</v>
      </c>
      <c r="AH55" s="39">
        <v>5511</v>
      </c>
      <c r="AI55" s="39">
        <v>316</v>
      </c>
      <c r="AJ55" s="39">
        <v>0</v>
      </c>
      <c r="AK55" s="39">
        <v>12129</v>
      </c>
    </row>
    <row r="56" spans="1:37" ht="12.75">
      <c r="A56" t="s">
        <v>245</v>
      </c>
      <c r="B56" s="35"/>
      <c r="C56" s="64" t="s">
        <v>97</v>
      </c>
      <c r="D56" s="32">
        <v>936</v>
      </c>
      <c r="E56" s="22">
        <f t="shared" si="16"/>
        <v>0.016025641025641024</v>
      </c>
      <c r="F56" s="22">
        <f t="shared" si="17"/>
        <v>0.03205128205128205</v>
      </c>
      <c r="G56" s="22">
        <f t="shared" si="18"/>
        <v>0.05982905982905983</v>
      </c>
      <c r="H56" s="22">
        <f t="shared" si="19"/>
        <v>0.10790598290598291</v>
      </c>
      <c r="I56" s="22">
        <f t="shared" si="20"/>
        <v>0.5566239316239316</v>
      </c>
      <c r="J56" s="22">
        <f t="shared" si="21"/>
        <v>0.33547008547008544</v>
      </c>
      <c r="K56" s="22">
        <f t="shared" si="22"/>
        <v>0.5333333333333333</v>
      </c>
      <c r="L56" s="22">
        <f t="shared" si="23"/>
        <v>0.4</v>
      </c>
      <c r="M56" s="22">
        <f t="shared" si="24"/>
        <v>0.3392857142857143</v>
      </c>
      <c r="N56" s="22">
        <f t="shared" si="25"/>
        <v>0.38613861386138615</v>
      </c>
      <c r="O56" s="22">
        <f t="shared" si="26"/>
        <v>0.46065259117082535</v>
      </c>
      <c r="P56" s="22">
        <f t="shared" si="27"/>
        <v>0.5095541401273885</v>
      </c>
      <c r="Q56" s="22" t="str">
        <f t="shared" si="28"/>
        <v>..</v>
      </c>
      <c r="R56" s="22">
        <f t="shared" si="29"/>
        <v>0.469017094017094</v>
      </c>
      <c r="S56" s="32">
        <v>936</v>
      </c>
      <c r="T56" s="31">
        <f t="shared" si="30"/>
        <v>1</v>
      </c>
      <c r="U56" s="31">
        <f t="shared" si="31"/>
        <v>1</v>
      </c>
      <c r="V56" s="38">
        <v>936</v>
      </c>
      <c r="W56" s="39">
        <v>936</v>
      </c>
      <c r="X56" s="39">
        <v>8</v>
      </c>
      <c r="Y56" s="39">
        <v>12</v>
      </c>
      <c r="Z56" s="39">
        <v>19</v>
      </c>
      <c r="AA56" s="39">
        <v>240</v>
      </c>
      <c r="AB56" s="39">
        <v>160</v>
      </c>
      <c r="AC56" s="39">
        <v>0</v>
      </c>
      <c r="AD56" s="39">
        <v>439</v>
      </c>
      <c r="AE56" s="39">
        <v>7</v>
      </c>
      <c r="AF56" s="39">
        <v>18</v>
      </c>
      <c r="AG56" s="39">
        <v>37</v>
      </c>
      <c r="AH56" s="39">
        <v>281</v>
      </c>
      <c r="AI56" s="39">
        <v>154</v>
      </c>
      <c r="AJ56" s="39">
        <v>0</v>
      </c>
      <c r="AK56" s="39">
        <v>497</v>
      </c>
    </row>
    <row r="57" spans="1:37" ht="12.75">
      <c r="A57" t="s">
        <v>228</v>
      </c>
      <c r="B57" s="35"/>
      <c r="C57" s="64" t="s">
        <v>74</v>
      </c>
      <c r="D57" s="32">
        <v>411</v>
      </c>
      <c r="E57" s="22">
        <f t="shared" si="16"/>
        <v>0</v>
      </c>
      <c r="F57" s="22">
        <f t="shared" si="17"/>
        <v>0.0024330900243309003</v>
      </c>
      <c r="G57" s="22">
        <f t="shared" si="18"/>
        <v>0.0072992700729927005</v>
      </c>
      <c r="H57" s="22">
        <f t="shared" si="19"/>
        <v>0.009732360097323601</v>
      </c>
      <c r="I57" s="22">
        <f t="shared" si="20"/>
        <v>0.9902676399026764</v>
      </c>
      <c r="J57" s="22">
        <f t="shared" si="21"/>
        <v>0</v>
      </c>
      <c r="K57" s="22" t="str">
        <f t="shared" si="22"/>
        <v>..</v>
      </c>
      <c r="L57" s="22">
        <f t="shared" si="23"/>
        <v>0</v>
      </c>
      <c r="M57" s="22">
        <f t="shared" si="24"/>
        <v>0</v>
      </c>
      <c r="N57" s="22">
        <f t="shared" si="25"/>
        <v>0</v>
      </c>
      <c r="O57" s="22">
        <f t="shared" si="26"/>
        <v>0.03194103194103194</v>
      </c>
      <c r="P57" s="22" t="str">
        <f t="shared" si="27"/>
        <v>..</v>
      </c>
      <c r="Q57" s="22" t="str">
        <f t="shared" si="28"/>
        <v>..</v>
      </c>
      <c r="R57" s="22">
        <f t="shared" si="29"/>
        <v>0.031630170316301706</v>
      </c>
      <c r="S57" s="32">
        <v>411</v>
      </c>
      <c r="T57" s="31">
        <f t="shared" si="30"/>
        <v>1</v>
      </c>
      <c r="U57" s="31">
        <f t="shared" si="31"/>
        <v>1</v>
      </c>
      <c r="V57" s="38">
        <v>411</v>
      </c>
      <c r="W57" s="39">
        <v>411</v>
      </c>
      <c r="X57" s="39">
        <v>0</v>
      </c>
      <c r="Y57" s="39">
        <v>0</v>
      </c>
      <c r="Z57" s="39">
        <v>0</v>
      </c>
      <c r="AA57" s="39">
        <v>13</v>
      </c>
      <c r="AB57" s="39">
        <v>0</v>
      </c>
      <c r="AC57" s="39">
        <v>0</v>
      </c>
      <c r="AD57" s="39">
        <v>13</v>
      </c>
      <c r="AE57" s="39">
        <v>0</v>
      </c>
      <c r="AF57" s="39">
        <v>1</v>
      </c>
      <c r="AG57" s="39">
        <v>3</v>
      </c>
      <c r="AH57" s="39">
        <v>394</v>
      </c>
      <c r="AI57" s="39">
        <v>0</v>
      </c>
      <c r="AJ57" s="39">
        <v>0</v>
      </c>
      <c r="AK57" s="39">
        <v>398</v>
      </c>
    </row>
    <row r="58" spans="1:37" ht="12.75">
      <c r="A58" t="s">
        <v>58</v>
      </c>
      <c r="B58" s="35"/>
      <c r="C58" s="64" t="s">
        <v>59</v>
      </c>
      <c r="D58" s="32">
        <v>7</v>
      </c>
      <c r="E58" s="22">
        <f t="shared" si="16"/>
        <v>0.2857142857142857</v>
      </c>
      <c r="F58" s="22">
        <f t="shared" si="17"/>
        <v>0.14285714285714285</v>
      </c>
      <c r="G58" s="22">
        <f t="shared" si="18"/>
        <v>0.14285714285714285</v>
      </c>
      <c r="H58" s="22">
        <f t="shared" si="19"/>
        <v>0.5714285714285714</v>
      </c>
      <c r="I58" s="22">
        <f t="shared" si="20"/>
        <v>0.42857142857142855</v>
      </c>
      <c r="J58" s="22">
        <f t="shared" si="21"/>
        <v>0</v>
      </c>
      <c r="K58" s="22">
        <f t="shared" si="22"/>
        <v>0</v>
      </c>
      <c r="L58" s="22">
        <f t="shared" si="23"/>
        <v>1</v>
      </c>
      <c r="M58" s="22">
        <f t="shared" si="24"/>
        <v>1</v>
      </c>
      <c r="N58" s="22">
        <f t="shared" si="25"/>
        <v>0.5</v>
      </c>
      <c r="O58" s="22">
        <f t="shared" si="26"/>
        <v>0.6666666666666666</v>
      </c>
      <c r="P58" s="22" t="str">
        <f t="shared" si="27"/>
        <v>..</v>
      </c>
      <c r="Q58" s="22" t="str">
        <f t="shared" si="28"/>
        <v>..</v>
      </c>
      <c r="R58" s="22">
        <f t="shared" si="29"/>
        <v>0.5714285714285714</v>
      </c>
      <c r="S58" s="32">
        <v>7</v>
      </c>
      <c r="T58" s="31">
        <f t="shared" si="30"/>
        <v>1</v>
      </c>
      <c r="U58" s="31">
        <f t="shared" si="31"/>
        <v>1</v>
      </c>
      <c r="V58" s="38">
        <v>7</v>
      </c>
      <c r="W58" s="39">
        <v>7</v>
      </c>
      <c r="X58" s="39">
        <v>0</v>
      </c>
      <c r="Y58" s="39">
        <v>1</v>
      </c>
      <c r="Z58" s="39">
        <v>1</v>
      </c>
      <c r="AA58" s="39">
        <v>2</v>
      </c>
      <c r="AB58" s="39">
        <v>0</v>
      </c>
      <c r="AC58" s="39">
        <v>0</v>
      </c>
      <c r="AD58" s="39">
        <v>4</v>
      </c>
      <c r="AE58" s="39">
        <v>2</v>
      </c>
      <c r="AF58" s="39">
        <v>0</v>
      </c>
      <c r="AG58" s="39">
        <v>0</v>
      </c>
      <c r="AH58" s="39">
        <v>1</v>
      </c>
      <c r="AI58" s="39">
        <v>0</v>
      </c>
      <c r="AJ58" s="39">
        <v>0</v>
      </c>
      <c r="AK58" s="39">
        <v>3</v>
      </c>
    </row>
    <row r="59" spans="1:37" ht="12.75">
      <c r="A59" t="s">
        <v>229</v>
      </c>
      <c r="B59" s="35"/>
      <c r="C59" s="64" t="s">
        <v>75</v>
      </c>
      <c r="D59" s="32">
        <v>3394</v>
      </c>
      <c r="E59" s="22" t="str">
        <f t="shared" si="16"/>
        <v>..</v>
      </c>
      <c r="F59" s="22" t="str">
        <f t="shared" si="17"/>
        <v>..</v>
      </c>
      <c r="G59" s="22" t="str">
        <f t="shared" si="18"/>
        <v>..</v>
      </c>
      <c r="H59" s="22" t="str">
        <f t="shared" si="19"/>
        <v>..</v>
      </c>
      <c r="I59" s="22" t="str">
        <f t="shared" si="20"/>
        <v>..</v>
      </c>
      <c r="J59" s="22" t="str">
        <f t="shared" si="21"/>
        <v>..</v>
      </c>
      <c r="K59" s="22" t="str">
        <f t="shared" si="22"/>
        <v>..</v>
      </c>
      <c r="L59" s="22" t="str">
        <f t="shared" si="23"/>
        <v>..</v>
      </c>
      <c r="M59" s="22" t="str">
        <f t="shared" si="24"/>
        <v>..</v>
      </c>
      <c r="N59" s="22" t="str">
        <f t="shared" si="25"/>
        <v>..</v>
      </c>
      <c r="O59" s="22" t="str">
        <f t="shared" si="26"/>
        <v>..</v>
      </c>
      <c r="P59" s="22" t="str">
        <f t="shared" si="27"/>
        <v>..</v>
      </c>
      <c r="Q59" s="22" t="str">
        <f t="shared" si="28"/>
        <v>..</v>
      </c>
      <c r="R59" s="22" t="str">
        <f t="shared" si="29"/>
        <v>..</v>
      </c>
      <c r="S59" s="32">
        <v>3394</v>
      </c>
      <c r="T59" s="31">
        <f t="shared" si="30"/>
        <v>0</v>
      </c>
      <c r="U59" s="31">
        <f t="shared" si="31"/>
        <v>0</v>
      </c>
      <c r="V59" s="38">
        <v>3394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</row>
    <row r="60" spans="1:37" ht="12.75">
      <c r="A60" t="s">
        <v>381</v>
      </c>
      <c r="B60" s="35"/>
      <c r="C60" s="64" t="s">
        <v>76</v>
      </c>
      <c r="D60" s="32">
        <v>0</v>
      </c>
      <c r="E60" s="22" t="str">
        <f t="shared" si="16"/>
        <v>..</v>
      </c>
      <c r="F60" s="22" t="str">
        <f t="shared" si="17"/>
        <v>..</v>
      </c>
      <c r="G60" s="22" t="str">
        <f t="shared" si="18"/>
        <v>..</v>
      </c>
      <c r="H60" s="22" t="str">
        <f t="shared" si="19"/>
        <v>..</v>
      </c>
      <c r="I60" s="22" t="str">
        <f t="shared" si="20"/>
        <v>..</v>
      </c>
      <c r="J60" s="22" t="str">
        <f t="shared" si="21"/>
        <v>..</v>
      </c>
      <c r="K60" s="22" t="str">
        <f t="shared" si="22"/>
        <v>..</v>
      </c>
      <c r="L60" s="22" t="str">
        <f t="shared" si="23"/>
        <v>..</v>
      </c>
      <c r="M60" s="22" t="str">
        <f t="shared" si="24"/>
        <v>..</v>
      </c>
      <c r="N60" s="22" t="str">
        <f t="shared" si="25"/>
        <v>..</v>
      </c>
      <c r="O60" s="22" t="str">
        <f t="shared" si="26"/>
        <v>..</v>
      </c>
      <c r="P60" s="22" t="str">
        <f t="shared" si="27"/>
        <v>..</v>
      </c>
      <c r="Q60" s="22" t="str">
        <f t="shared" si="28"/>
        <v>..</v>
      </c>
      <c r="R60" s="22" t="str">
        <f t="shared" si="29"/>
        <v>..</v>
      </c>
      <c r="S60" s="32">
        <v>2449</v>
      </c>
      <c r="T60" s="31">
        <f t="shared" si="30"/>
        <v>0</v>
      </c>
      <c r="U60" s="31">
        <f t="shared" si="31"/>
        <v>0</v>
      </c>
      <c r="V60" s="38">
        <v>2449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</row>
    <row r="61" spans="1:37" ht="12.75">
      <c r="A61" t="s">
        <v>225</v>
      </c>
      <c r="B61" s="35"/>
      <c r="C61" s="64" t="s">
        <v>70</v>
      </c>
      <c r="D61" s="32">
        <v>166336</v>
      </c>
      <c r="E61" s="22">
        <f t="shared" si="16"/>
        <v>0.14222417275875338</v>
      </c>
      <c r="F61" s="22">
        <f t="shared" si="17"/>
        <v>0.19937956906502502</v>
      </c>
      <c r="G61" s="22">
        <f t="shared" si="18"/>
        <v>0.21101866102347056</v>
      </c>
      <c r="H61" s="22">
        <f t="shared" si="19"/>
        <v>0.552622402847249</v>
      </c>
      <c r="I61" s="22">
        <f t="shared" si="20"/>
        <v>0.398981579453636</v>
      </c>
      <c r="J61" s="22">
        <f t="shared" si="21"/>
        <v>0.04839601769911504</v>
      </c>
      <c r="K61" s="22">
        <f t="shared" si="22"/>
        <v>0.4837891533161432</v>
      </c>
      <c r="L61" s="22">
        <f t="shared" si="23"/>
        <v>0.48477264503678685</v>
      </c>
      <c r="M61" s="22">
        <f t="shared" si="24"/>
        <v>0.44632478632478634</v>
      </c>
      <c r="N61" s="22">
        <f t="shared" si="25"/>
        <v>0.46983823065458385</v>
      </c>
      <c r="O61" s="22">
        <f t="shared" si="26"/>
        <v>0.5239960822722821</v>
      </c>
      <c r="P61" s="22">
        <f t="shared" si="27"/>
        <v>0.5257142857142857</v>
      </c>
      <c r="Q61" s="22" t="str">
        <f t="shared" si="28"/>
        <v>..</v>
      </c>
      <c r="R61" s="22">
        <f t="shared" si="29"/>
        <v>0.4941503943824548</v>
      </c>
      <c r="S61" s="32">
        <v>166336</v>
      </c>
      <c r="T61" s="31">
        <f t="shared" si="30"/>
        <v>1</v>
      </c>
      <c r="U61" s="31">
        <f t="shared" si="31"/>
        <v>1</v>
      </c>
      <c r="V61" s="38">
        <v>166336</v>
      </c>
      <c r="W61" s="39">
        <v>166336</v>
      </c>
      <c r="X61" s="39">
        <v>11445</v>
      </c>
      <c r="Y61" s="39">
        <v>16077</v>
      </c>
      <c r="Z61" s="39">
        <v>15666</v>
      </c>
      <c r="AA61" s="39">
        <v>34775</v>
      </c>
      <c r="AB61" s="39">
        <v>4232</v>
      </c>
      <c r="AC61" s="39">
        <v>0</v>
      </c>
      <c r="AD61" s="39">
        <v>82195</v>
      </c>
      <c r="AE61" s="39">
        <v>12212</v>
      </c>
      <c r="AF61" s="39">
        <v>17087</v>
      </c>
      <c r="AG61" s="39">
        <v>19434</v>
      </c>
      <c r="AH61" s="39">
        <v>31590</v>
      </c>
      <c r="AI61" s="39">
        <v>3818</v>
      </c>
      <c r="AJ61" s="39">
        <v>0</v>
      </c>
      <c r="AK61" s="39">
        <v>84141</v>
      </c>
    </row>
    <row r="62" spans="1:37" ht="12.75">
      <c r="A62" t="s">
        <v>382</v>
      </c>
      <c r="B62" s="35"/>
      <c r="C62" s="64" t="s">
        <v>77</v>
      </c>
      <c r="D62" s="32">
        <v>0</v>
      </c>
      <c r="E62" s="22" t="str">
        <f t="shared" si="16"/>
        <v>..</v>
      </c>
      <c r="F62" s="22" t="str">
        <f t="shared" si="17"/>
        <v>..</v>
      </c>
      <c r="G62" s="22" t="str">
        <f t="shared" si="18"/>
        <v>..</v>
      </c>
      <c r="H62" s="22" t="str">
        <f t="shared" si="19"/>
        <v>..</v>
      </c>
      <c r="I62" s="22" t="str">
        <f t="shared" si="20"/>
        <v>..</v>
      </c>
      <c r="J62" s="22" t="str">
        <f t="shared" si="21"/>
        <v>..</v>
      </c>
      <c r="K62" s="22" t="str">
        <f t="shared" si="22"/>
        <v>..</v>
      </c>
      <c r="L62" s="22" t="str">
        <f t="shared" si="23"/>
        <v>..</v>
      </c>
      <c r="M62" s="22" t="str">
        <f t="shared" si="24"/>
        <v>..</v>
      </c>
      <c r="N62" s="22" t="str">
        <f t="shared" si="25"/>
        <v>..</v>
      </c>
      <c r="O62" s="22" t="str">
        <f t="shared" si="26"/>
        <v>..</v>
      </c>
      <c r="P62" s="22" t="str">
        <f t="shared" si="27"/>
        <v>..</v>
      </c>
      <c r="Q62" s="22" t="str">
        <f t="shared" si="28"/>
        <v>..</v>
      </c>
      <c r="R62" s="22" t="str">
        <f t="shared" si="29"/>
        <v>..</v>
      </c>
      <c r="S62" s="32">
        <v>17922</v>
      </c>
      <c r="T62" s="31">
        <f t="shared" si="30"/>
        <v>0</v>
      </c>
      <c r="U62" s="31">
        <f t="shared" si="31"/>
        <v>0</v>
      </c>
      <c r="V62" s="38">
        <v>17922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</row>
    <row r="63" spans="1:37" ht="12.75">
      <c r="A63" t="s">
        <v>383</v>
      </c>
      <c r="B63" s="35"/>
      <c r="C63" s="64" t="s">
        <v>78</v>
      </c>
      <c r="D63" s="32">
        <v>15104</v>
      </c>
      <c r="E63" s="22">
        <f t="shared" si="16"/>
        <v>0.13393802966101695</v>
      </c>
      <c r="F63" s="22">
        <f t="shared" si="17"/>
        <v>0.18981726694915255</v>
      </c>
      <c r="G63" s="22">
        <f t="shared" si="18"/>
        <v>0.11533368644067797</v>
      </c>
      <c r="H63" s="22">
        <f t="shared" si="19"/>
        <v>0.4390889830508475</v>
      </c>
      <c r="I63" s="22">
        <f t="shared" si="20"/>
        <v>0.5386652542372882</v>
      </c>
      <c r="J63" s="22">
        <f t="shared" si="21"/>
        <v>0.022245762711864406</v>
      </c>
      <c r="K63" s="22">
        <f t="shared" si="22"/>
        <v>0.49184379634206626</v>
      </c>
      <c r="L63" s="22">
        <f t="shared" si="23"/>
        <v>0.47575863271712593</v>
      </c>
      <c r="M63" s="22">
        <f t="shared" si="24"/>
        <v>0.529276693455798</v>
      </c>
      <c r="N63" s="22">
        <f t="shared" si="25"/>
        <v>0.49472255729794934</v>
      </c>
      <c r="O63" s="22">
        <f t="shared" si="26"/>
        <v>0.5045476892822025</v>
      </c>
      <c r="P63" s="22">
        <f t="shared" si="27"/>
        <v>0.4523809523809524</v>
      </c>
      <c r="Q63" s="22" t="str">
        <f t="shared" si="28"/>
        <v>..</v>
      </c>
      <c r="R63" s="22">
        <f t="shared" si="29"/>
        <v>0.499073093220339</v>
      </c>
      <c r="S63" s="32">
        <v>15104</v>
      </c>
      <c r="T63" s="31">
        <f t="shared" si="30"/>
        <v>1</v>
      </c>
      <c r="U63" s="31">
        <f t="shared" si="31"/>
        <v>1</v>
      </c>
      <c r="V63" s="38">
        <v>15104</v>
      </c>
      <c r="W63" s="39">
        <v>15104</v>
      </c>
      <c r="X63" s="39">
        <v>995</v>
      </c>
      <c r="Y63" s="39">
        <v>1364</v>
      </c>
      <c r="Z63" s="39">
        <v>922</v>
      </c>
      <c r="AA63" s="39">
        <v>4105</v>
      </c>
      <c r="AB63" s="39">
        <v>152</v>
      </c>
      <c r="AC63" s="39">
        <v>0</v>
      </c>
      <c r="AD63" s="39">
        <v>7538</v>
      </c>
      <c r="AE63" s="39">
        <v>1028</v>
      </c>
      <c r="AF63" s="39">
        <v>1503</v>
      </c>
      <c r="AG63" s="39">
        <v>820</v>
      </c>
      <c r="AH63" s="39">
        <v>4031</v>
      </c>
      <c r="AI63" s="39">
        <v>184</v>
      </c>
      <c r="AJ63" s="39">
        <v>0</v>
      </c>
      <c r="AK63" s="39">
        <v>7566</v>
      </c>
    </row>
    <row r="64" spans="1:37" ht="12.75" customHeight="1">
      <c r="A64" t="s">
        <v>2</v>
      </c>
      <c r="B64" s="80"/>
      <c r="C64" s="82" t="s">
        <v>334</v>
      </c>
      <c r="D64" s="32">
        <v>0</v>
      </c>
      <c r="E64" s="22" t="str">
        <f t="shared" si="16"/>
        <v>..</v>
      </c>
      <c r="F64" s="22" t="str">
        <f t="shared" si="17"/>
        <v>..</v>
      </c>
      <c r="G64" s="22" t="str">
        <f t="shared" si="18"/>
        <v>..</v>
      </c>
      <c r="H64" s="22" t="str">
        <f t="shared" si="19"/>
        <v>..</v>
      </c>
      <c r="I64" s="22" t="str">
        <f t="shared" si="20"/>
        <v>..</v>
      </c>
      <c r="J64" s="22" t="str">
        <f t="shared" si="21"/>
        <v>..</v>
      </c>
      <c r="K64" s="22" t="str">
        <f t="shared" si="22"/>
        <v>..</v>
      </c>
      <c r="L64" s="22" t="str">
        <f t="shared" si="23"/>
        <v>..</v>
      </c>
      <c r="M64" s="22" t="str">
        <f t="shared" si="24"/>
        <v>..</v>
      </c>
      <c r="N64" s="22" t="str">
        <f t="shared" si="25"/>
        <v>..</v>
      </c>
      <c r="O64" s="22" t="str">
        <f t="shared" si="26"/>
        <v>..</v>
      </c>
      <c r="P64" s="22" t="str">
        <f t="shared" si="27"/>
        <v>..</v>
      </c>
      <c r="Q64" s="22" t="str">
        <f t="shared" si="28"/>
        <v>..</v>
      </c>
      <c r="R64" s="22" t="str">
        <f t="shared" si="29"/>
        <v>..</v>
      </c>
      <c r="S64" s="32">
        <v>0</v>
      </c>
      <c r="T64" s="31" t="str">
        <f t="shared" si="30"/>
        <v>..</v>
      </c>
      <c r="U64" s="31" t="str">
        <f t="shared" si="31"/>
        <v>..</v>
      </c>
      <c r="V64" s="38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</row>
    <row r="65" spans="1:37" ht="12.75">
      <c r="A65" t="s">
        <v>3</v>
      </c>
      <c r="B65" s="35"/>
      <c r="C65" s="64" t="s">
        <v>320</v>
      </c>
      <c r="D65" s="32">
        <v>599</v>
      </c>
      <c r="E65" s="22" t="str">
        <f t="shared" si="16"/>
        <v>..</v>
      </c>
      <c r="F65" s="22" t="str">
        <f t="shared" si="17"/>
        <v>..</v>
      </c>
      <c r="G65" s="22" t="str">
        <f t="shared" si="18"/>
        <v>..</v>
      </c>
      <c r="H65" s="22" t="str">
        <f t="shared" si="19"/>
        <v>..</v>
      </c>
      <c r="I65" s="22" t="str">
        <f t="shared" si="20"/>
        <v>..</v>
      </c>
      <c r="J65" s="22" t="str">
        <f t="shared" si="21"/>
        <v>..</v>
      </c>
      <c r="K65" s="22" t="str">
        <f t="shared" si="22"/>
        <v>..</v>
      </c>
      <c r="L65" s="22" t="str">
        <f t="shared" si="23"/>
        <v>..</v>
      </c>
      <c r="M65" s="22" t="str">
        <f t="shared" si="24"/>
        <v>..</v>
      </c>
      <c r="N65" s="22" t="str">
        <f t="shared" si="25"/>
        <v>..</v>
      </c>
      <c r="O65" s="22" t="str">
        <f t="shared" si="26"/>
        <v>..</v>
      </c>
      <c r="P65" s="22" t="str">
        <f t="shared" si="27"/>
        <v>..</v>
      </c>
      <c r="Q65" s="22">
        <f t="shared" si="28"/>
        <v>0.5008347245409015</v>
      </c>
      <c r="R65" s="22">
        <f t="shared" si="29"/>
        <v>0.5008347245409015</v>
      </c>
      <c r="S65" s="32">
        <v>599</v>
      </c>
      <c r="T65" s="31">
        <f t="shared" si="30"/>
        <v>0</v>
      </c>
      <c r="U65" s="31">
        <f t="shared" si="31"/>
        <v>1</v>
      </c>
      <c r="V65" s="38">
        <v>599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300</v>
      </c>
      <c r="AD65" s="39">
        <v>300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299</v>
      </c>
      <c r="AK65" s="39">
        <v>299</v>
      </c>
    </row>
    <row r="66" spans="1:37" ht="12.75">
      <c r="A66" t="s">
        <v>230</v>
      </c>
      <c r="B66" s="35"/>
      <c r="C66" s="64" t="s">
        <v>79</v>
      </c>
      <c r="D66" s="32">
        <v>52905</v>
      </c>
      <c r="E66" s="22">
        <f t="shared" si="16"/>
        <v>0.029864852093374916</v>
      </c>
      <c r="F66" s="22">
        <f t="shared" si="17"/>
        <v>0.12032889140912957</v>
      </c>
      <c r="G66" s="22">
        <f t="shared" si="18"/>
        <v>0.11125602495038277</v>
      </c>
      <c r="H66" s="22">
        <f t="shared" si="19"/>
        <v>0.26144976845288725</v>
      </c>
      <c r="I66" s="22">
        <f t="shared" si="20"/>
        <v>0.700973442963803</v>
      </c>
      <c r="J66" s="22">
        <f t="shared" si="21"/>
        <v>0.037576788583309706</v>
      </c>
      <c r="K66" s="22">
        <f t="shared" si="22"/>
        <v>0.49556962025316453</v>
      </c>
      <c r="L66" s="22">
        <f t="shared" si="23"/>
        <v>0.5017279296261389</v>
      </c>
      <c r="M66" s="22">
        <f t="shared" si="24"/>
        <v>0.4777437988447163</v>
      </c>
      <c r="N66" s="22">
        <f t="shared" si="25"/>
        <v>0.4908183921341816</v>
      </c>
      <c r="O66" s="22">
        <f t="shared" si="26"/>
        <v>0.47596063098287716</v>
      </c>
      <c r="P66" s="22">
        <f t="shared" si="27"/>
        <v>0.42303822937625757</v>
      </c>
      <c r="Q66" s="22" t="str">
        <f t="shared" si="28"/>
        <v>..</v>
      </c>
      <c r="R66" s="22">
        <f t="shared" si="29"/>
        <v>0.4778565352991211</v>
      </c>
      <c r="S66" s="32">
        <v>121249</v>
      </c>
      <c r="T66" s="31">
        <f t="shared" si="30"/>
        <v>0.43633349553398376</v>
      </c>
      <c r="U66" s="31">
        <f t="shared" si="31"/>
        <v>0.43633349553398376</v>
      </c>
      <c r="V66" s="38">
        <v>121249</v>
      </c>
      <c r="W66" s="39">
        <v>52905</v>
      </c>
      <c r="X66" s="39">
        <v>783</v>
      </c>
      <c r="Y66" s="39">
        <v>3194</v>
      </c>
      <c r="Z66" s="39">
        <v>2812</v>
      </c>
      <c r="AA66" s="39">
        <v>17651</v>
      </c>
      <c r="AB66" s="39">
        <v>841</v>
      </c>
      <c r="AC66" s="39">
        <v>0</v>
      </c>
      <c r="AD66" s="39">
        <v>25281</v>
      </c>
      <c r="AE66" s="39">
        <v>797</v>
      </c>
      <c r="AF66" s="39">
        <v>3172</v>
      </c>
      <c r="AG66" s="39">
        <v>3074</v>
      </c>
      <c r="AH66" s="39">
        <v>19434</v>
      </c>
      <c r="AI66" s="39">
        <v>1147</v>
      </c>
      <c r="AJ66" s="39">
        <v>0</v>
      </c>
      <c r="AK66" s="39">
        <v>27624</v>
      </c>
    </row>
    <row r="67" spans="1:37" ht="12.75">
      <c r="A67" t="s">
        <v>204</v>
      </c>
      <c r="B67" s="35"/>
      <c r="C67" s="64" t="s">
        <v>37</v>
      </c>
      <c r="D67" s="32">
        <v>95056</v>
      </c>
      <c r="E67" s="22">
        <f t="shared" si="16"/>
        <v>0.1541617572799192</v>
      </c>
      <c r="F67" s="22">
        <f t="shared" si="17"/>
        <v>0.17179346911294394</v>
      </c>
      <c r="G67" s="22">
        <f t="shared" si="18"/>
        <v>0.18776300286147113</v>
      </c>
      <c r="H67" s="22">
        <f t="shared" si="19"/>
        <v>0.5137182292543343</v>
      </c>
      <c r="I67" s="22">
        <f t="shared" si="20"/>
        <v>0.46295867699040566</v>
      </c>
      <c r="J67" s="22">
        <f t="shared" si="21"/>
        <v>0.02332309375526006</v>
      </c>
      <c r="K67" s="22">
        <f t="shared" si="22"/>
        <v>0.4763204585778627</v>
      </c>
      <c r="L67" s="22">
        <f t="shared" si="23"/>
        <v>0.5838334353949786</v>
      </c>
      <c r="M67" s="22">
        <f t="shared" si="24"/>
        <v>0.3552779022859704</v>
      </c>
      <c r="N67" s="22">
        <f t="shared" si="25"/>
        <v>0.46803325688073394</v>
      </c>
      <c r="O67" s="22">
        <f t="shared" si="26"/>
        <v>0.4620855772945213</v>
      </c>
      <c r="P67" s="22">
        <f t="shared" si="27"/>
        <v>0.5832205683355887</v>
      </c>
      <c r="Q67" s="22" t="str">
        <f t="shared" si="28"/>
        <v>..</v>
      </c>
      <c r="R67" s="22">
        <f t="shared" si="29"/>
        <v>0.467966251472816</v>
      </c>
      <c r="S67" s="32">
        <v>95056</v>
      </c>
      <c r="T67" s="31">
        <f t="shared" si="30"/>
        <v>1</v>
      </c>
      <c r="U67" s="31">
        <f t="shared" si="31"/>
        <v>1</v>
      </c>
      <c r="V67" s="38">
        <v>95056</v>
      </c>
      <c r="W67" s="39">
        <v>95056</v>
      </c>
      <c r="X67" s="39">
        <v>6980</v>
      </c>
      <c r="Y67" s="39">
        <v>9534</v>
      </c>
      <c r="Z67" s="39">
        <v>6341</v>
      </c>
      <c r="AA67" s="39">
        <v>20335</v>
      </c>
      <c r="AB67" s="39">
        <v>1293</v>
      </c>
      <c r="AC67" s="39">
        <v>0</v>
      </c>
      <c r="AD67" s="39">
        <v>44483</v>
      </c>
      <c r="AE67" s="39">
        <v>7674</v>
      </c>
      <c r="AF67" s="39">
        <v>6796</v>
      </c>
      <c r="AG67" s="39">
        <v>11507</v>
      </c>
      <c r="AH67" s="39">
        <v>23672</v>
      </c>
      <c r="AI67" s="39">
        <v>924</v>
      </c>
      <c r="AJ67" s="39">
        <v>0</v>
      </c>
      <c r="AK67" s="39">
        <v>50573</v>
      </c>
    </row>
    <row r="68" spans="1:37" ht="12.75">
      <c r="A68" t="s">
        <v>290</v>
      </c>
      <c r="B68" s="35"/>
      <c r="C68" s="64" t="s">
        <v>166</v>
      </c>
      <c r="D68" s="32">
        <v>38</v>
      </c>
      <c r="E68" s="22">
        <f t="shared" si="16"/>
        <v>0</v>
      </c>
      <c r="F68" s="22">
        <f t="shared" si="17"/>
        <v>0.07894736842105263</v>
      </c>
      <c r="G68" s="22">
        <f t="shared" si="18"/>
        <v>0.05263157894736842</v>
      </c>
      <c r="H68" s="22">
        <f t="shared" si="19"/>
        <v>0.13157894736842105</v>
      </c>
      <c r="I68" s="22">
        <f t="shared" si="20"/>
        <v>0.7631578947368421</v>
      </c>
      <c r="J68" s="22">
        <f t="shared" si="21"/>
        <v>0.10526315789473684</v>
      </c>
      <c r="K68" s="22" t="str">
        <f t="shared" si="22"/>
        <v>..</v>
      </c>
      <c r="L68" s="22">
        <f t="shared" si="23"/>
        <v>0.6666666666666666</v>
      </c>
      <c r="M68" s="22">
        <f t="shared" si="24"/>
        <v>0</v>
      </c>
      <c r="N68" s="22">
        <f t="shared" si="25"/>
        <v>0.4</v>
      </c>
      <c r="O68" s="22">
        <f t="shared" si="26"/>
        <v>0.3103448275862069</v>
      </c>
      <c r="P68" s="22">
        <f t="shared" si="27"/>
        <v>0.5</v>
      </c>
      <c r="Q68" s="22" t="str">
        <f t="shared" si="28"/>
        <v>..</v>
      </c>
      <c r="R68" s="22">
        <f t="shared" si="29"/>
        <v>0.34210526315789475</v>
      </c>
      <c r="S68" s="32">
        <v>38</v>
      </c>
      <c r="T68" s="31">
        <f t="shared" si="30"/>
        <v>1</v>
      </c>
      <c r="U68" s="31">
        <f t="shared" si="31"/>
        <v>1</v>
      </c>
      <c r="V68" s="38">
        <v>38</v>
      </c>
      <c r="W68" s="39">
        <v>38</v>
      </c>
      <c r="X68" s="39">
        <v>0</v>
      </c>
      <c r="Y68" s="39">
        <v>2</v>
      </c>
      <c r="Z68" s="39">
        <v>0</v>
      </c>
      <c r="AA68" s="39">
        <v>9</v>
      </c>
      <c r="AB68" s="39">
        <v>2</v>
      </c>
      <c r="AC68" s="39">
        <v>0</v>
      </c>
      <c r="AD68" s="39">
        <v>13</v>
      </c>
      <c r="AE68" s="39">
        <v>0</v>
      </c>
      <c r="AF68" s="39">
        <v>1</v>
      </c>
      <c r="AG68" s="39">
        <v>2</v>
      </c>
      <c r="AH68" s="39">
        <v>20</v>
      </c>
      <c r="AI68" s="39">
        <v>2</v>
      </c>
      <c r="AJ68" s="39">
        <v>0</v>
      </c>
      <c r="AK68" s="39">
        <v>25</v>
      </c>
    </row>
    <row r="69" spans="1:37" ht="12.75">
      <c r="A69" t="s">
        <v>384</v>
      </c>
      <c r="B69" s="35"/>
      <c r="C69" s="64" t="s">
        <v>321</v>
      </c>
      <c r="D69" s="32">
        <v>0</v>
      </c>
      <c r="E69" s="22" t="str">
        <f t="shared" si="16"/>
        <v>..</v>
      </c>
      <c r="F69" s="22" t="str">
        <f t="shared" si="17"/>
        <v>..</v>
      </c>
      <c r="G69" s="22" t="str">
        <f t="shared" si="18"/>
        <v>..</v>
      </c>
      <c r="H69" s="22" t="str">
        <f t="shared" si="19"/>
        <v>..</v>
      </c>
      <c r="I69" s="22" t="str">
        <f t="shared" si="20"/>
        <v>..</v>
      </c>
      <c r="J69" s="22" t="str">
        <f t="shared" si="21"/>
        <v>..</v>
      </c>
      <c r="K69" s="22" t="str">
        <f t="shared" si="22"/>
        <v>..</v>
      </c>
      <c r="L69" s="22" t="str">
        <f t="shared" si="23"/>
        <v>..</v>
      </c>
      <c r="M69" s="22" t="str">
        <f t="shared" si="24"/>
        <v>..</v>
      </c>
      <c r="N69" s="22" t="str">
        <f t="shared" si="25"/>
        <v>..</v>
      </c>
      <c r="O69" s="22" t="str">
        <f t="shared" si="26"/>
        <v>..</v>
      </c>
      <c r="P69" s="22" t="str">
        <f t="shared" si="27"/>
        <v>..</v>
      </c>
      <c r="Q69" s="22" t="str">
        <f t="shared" si="28"/>
        <v>..</v>
      </c>
      <c r="R69" s="22" t="str">
        <f t="shared" si="29"/>
        <v>..</v>
      </c>
      <c r="S69" s="32">
        <v>0</v>
      </c>
      <c r="T69" s="31" t="str">
        <f t="shared" si="30"/>
        <v>..</v>
      </c>
      <c r="U69" s="31" t="str">
        <f t="shared" si="31"/>
        <v>..</v>
      </c>
      <c r="V69" s="38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</row>
    <row r="70" spans="1:37" ht="12.75">
      <c r="A70" t="s">
        <v>231</v>
      </c>
      <c r="B70" s="35"/>
      <c r="C70" s="64" t="s">
        <v>80</v>
      </c>
      <c r="D70" s="32">
        <v>4809</v>
      </c>
      <c r="E70" s="22">
        <f t="shared" si="16"/>
        <v>0.22208359326263255</v>
      </c>
      <c r="F70" s="22">
        <f t="shared" si="17"/>
        <v>0.18735703888542315</v>
      </c>
      <c r="G70" s="22">
        <f t="shared" si="18"/>
        <v>0.11540860885839052</v>
      </c>
      <c r="H70" s="22">
        <f t="shared" si="19"/>
        <v>0.5248492410064463</v>
      </c>
      <c r="I70" s="22">
        <f t="shared" si="20"/>
        <v>0.4578914535246413</v>
      </c>
      <c r="J70" s="22">
        <f t="shared" si="21"/>
        <v>0.017259305468912457</v>
      </c>
      <c r="K70" s="22">
        <f t="shared" si="22"/>
        <v>0.49063670411985016</v>
      </c>
      <c r="L70" s="22">
        <f t="shared" si="23"/>
        <v>0.4872364039955605</v>
      </c>
      <c r="M70" s="22">
        <f t="shared" si="24"/>
        <v>0.4900900900900901</v>
      </c>
      <c r="N70" s="22">
        <f t="shared" si="25"/>
        <v>0.4893026941362916</v>
      </c>
      <c r="O70" s="22">
        <f t="shared" si="26"/>
        <v>0.3814713896457766</v>
      </c>
      <c r="P70" s="22">
        <f t="shared" si="27"/>
        <v>0.4578313253012048</v>
      </c>
      <c r="Q70" s="22" t="str">
        <f t="shared" si="28"/>
        <v>..</v>
      </c>
      <c r="R70" s="22">
        <f t="shared" si="29"/>
        <v>0.43938448741942193</v>
      </c>
      <c r="S70" s="32">
        <v>4809</v>
      </c>
      <c r="T70" s="31">
        <f t="shared" si="30"/>
        <v>1</v>
      </c>
      <c r="U70" s="31">
        <f t="shared" si="31"/>
        <v>1</v>
      </c>
      <c r="V70" s="38">
        <v>4809</v>
      </c>
      <c r="W70" s="39">
        <v>4809</v>
      </c>
      <c r="X70" s="39">
        <v>524</v>
      </c>
      <c r="Y70" s="39">
        <v>439</v>
      </c>
      <c r="Z70" s="39">
        <v>272</v>
      </c>
      <c r="AA70" s="39">
        <v>840</v>
      </c>
      <c r="AB70" s="39">
        <v>38</v>
      </c>
      <c r="AC70" s="39">
        <v>0</v>
      </c>
      <c r="AD70" s="39">
        <v>2113</v>
      </c>
      <c r="AE70" s="39">
        <v>544</v>
      </c>
      <c r="AF70" s="39">
        <v>462</v>
      </c>
      <c r="AG70" s="39">
        <v>283</v>
      </c>
      <c r="AH70" s="39">
        <v>1362</v>
      </c>
      <c r="AI70" s="39">
        <v>45</v>
      </c>
      <c r="AJ70" s="39">
        <v>0</v>
      </c>
      <c r="AK70" s="39">
        <v>2696</v>
      </c>
    </row>
    <row r="71" spans="1:37" ht="12.75">
      <c r="A71" t="s">
        <v>232</v>
      </c>
      <c r="B71" s="35"/>
      <c r="C71" s="64" t="s">
        <v>81</v>
      </c>
      <c r="D71" s="32">
        <v>39</v>
      </c>
      <c r="E71" s="22">
        <f t="shared" si="16"/>
        <v>0.02564102564102564</v>
      </c>
      <c r="F71" s="22">
        <f t="shared" si="17"/>
        <v>0.05128205128205128</v>
      </c>
      <c r="G71" s="22">
        <f t="shared" si="18"/>
        <v>0</v>
      </c>
      <c r="H71" s="22">
        <f t="shared" si="19"/>
        <v>0.07692307692307693</v>
      </c>
      <c r="I71" s="22">
        <f t="shared" si="20"/>
        <v>0.9230769230769231</v>
      </c>
      <c r="J71" s="22">
        <f t="shared" si="21"/>
        <v>0</v>
      </c>
      <c r="K71" s="22">
        <f t="shared" si="22"/>
        <v>0</v>
      </c>
      <c r="L71" s="22">
        <f t="shared" si="23"/>
        <v>0</v>
      </c>
      <c r="M71" s="22" t="str">
        <f t="shared" si="24"/>
        <v>..</v>
      </c>
      <c r="N71" s="22">
        <f t="shared" si="25"/>
        <v>0</v>
      </c>
      <c r="O71" s="22">
        <f t="shared" si="26"/>
        <v>0.08333333333333333</v>
      </c>
      <c r="P71" s="22" t="str">
        <f t="shared" si="27"/>
        <v>..</v>
      </c>
      <c r="Q71" s="22" t="str">
        <f t="shared" si="28"/>
        <v>..</v>
      </c>
      <c r="R71" s="22">
        <f t="shared" si="29"/>
        <v>0.07692307692307693</v>
      </c>
      <c r="S71" s="32">
        <v>39</v>
      </c>
      <c r="T71" s="31">
        <f t="shared" si="30"/>
        <v>1</v>
      </c>
      <c r="U71" s="31">
        <f t="shared" si="31"/>
        <v>1</v>
      </c>
      <c r="V71" s="38">
        <v>39</v>
      </c>
      <c r="W71" s="39">
        <v>39</v>
      </c>
      <c r="X71" s="39">
        <v>0</v>
      </c>
      <c r="Y71" s="39">
        <v>0</v>
      </c>
      <c r="Z71" s="39">
        <v>0</v>
      </c>
      <c r="AA71" s="39">
        <v>3</v>
      </c>
      <c r="AB71" s="39">
        <v>0</v>
      </c>
      <c r="AC71" s="39">
        <v>0</v>
      </c>
      <c r="AD71" s="39">
        <v>3</v>
      </c>
      <c r="AE71" s="39">
        <v>1</v>
      </c>
      <c r="AF71" s="39">
        <v>2</v>
      </c>
      <c r="AG71" s="39">
        <v>0</v>
      </c>
      <c r="AH71" s="39">
        <v>33</v>
      </c>
      <c r="AI71" s="39">
        <v>0</v>
      </c>
      <c r="AJ71" s="39">
        <v>0</v>
      </c>
      <c r="AK71" s="39">
        <v>36</v>
      </c>
    </row>
    <row r="72" spans="1:37" ht="12.75">
      <c r="A72" t="s">
        <v>233</v>
      </c>
      <c r="B72" s="35"/>
      <c r="C72" s="64" t="s">
        <v>82</v>
      </c>
      <c r="D72" s="32">
        <v>154295</v>
      </c>
      <c r="E72" s="22">
        <f t="shared" si="16"/>
        <v>0.1800187951651058</v>
      </c>
      <c r="F72" s="22">
        <f t="shared" si="17"/>
        <v>0.2438121779707703</v>
      </c>
      <c r="G72" s="22">
        <f t="shared" si="18"/>
        <v>0.12656275316763343</v>
      </c>
      <c r="H72" s="22">
        <f t="shared" si="19"/>
        <v>0.5503937263035095</v>
      </c>
      <c r="I72" s="22">
        <f t="shared" si="20"/>
        <v>0.42913250591399593</v>
      </c>
      <c r="J72" s="22">
        <f t="shared" si="21"/>
        <v>0.020473767782494573</v>
      </c>
      <c r="K72" s="22">
        <f t="shared" si="22"/>
        <v>0.49211549539170507</v>
      </c>
      <c r="L72" s="22">
        <f t="shared" si="23"/>
        <v>0.493341130811558</v>
      </c>
      <c r="M72" s="22">
        <f t="shared" si="24"/>
        <v>0.4698893895944285</v>
      </c>
      <c r="N72" s="22">
        <f t="shared" si="25"/>
        <v>0.4875475430684267</v>
      </c>
      <c r="O72" s="22">
        <f t="shared" si="26"/>
        <v>0.4699077220485403</v>
      </c>
      <c r="P72" s="22">
        <f t="shared" si="27"/>
        <v>0.5118708452041786</v>
      </c>
      <c r="Q72" s="22" t="str">
        <f t="shared" si="28"/>
        <v>..</v>
      </c>
      <c r="R72" s="22">
        <f t="shared" si="29"/>
        <v>0.4804757121099193</v>
      </c>
      <c r="S72" s="32">
        <v>154295</v>
      </c>
      <c r="T72" s="31">
        <f t="shared" si="30"/>
        <v>1</v>
      </c>
      <c r="U72" s="31">
        <f t="shared" si="31"/>
        <v>1</v>
      </c>
      <c r="V72" s="38">
        <v>154295</v>
      </c>
      <c r="W72" s="39">
        <v>154295</v>
      </c>
      <c r="X72" s="39">
        <v>13669</v>
      </c>
      <c r="Y72" s="39">
        <v>18559</v>
      </c>
      <c r="Z72" s="39">
        <v>9176</v>
      </c>
      <c r="AA72" s="39">
        <v>31114</v>
      </c>
      <c r="AB72" s="39">
        <v>1617</v>
      </c>
      <c r="AC72" s="39">
        <v>0</v>
      </c>
      <c r="AD72" s="39">
        <v>74135</v>
      </c>
      <c r="AE72" s="39">
        <v>14107</v>
      </c>
      <c r="AF72" s="39">
        <v>19060</v>
      </c>
      <c r="AG72" s="39">
        <v>10352</v>
      </c>
      <c r="AH72" s="39">
        <v>35099</v>
      </c>
      <c r="AI72" s="39">
        <v>1542</v>
      </c>
      <c r="AJ72" s="39">
        <v>0</v>
      </c>
      <c r="AK72" s="39">
        <v>80160</v>
      </c>
    </row>
    <row r="73" spans="1:37" ht="12.75">
      <c r="A73" t="s">
        <v>4</v>
      </c>
      <c r="B73" s="35"/>
      <c r="C73" s="64" t="s">
        <v>322</v>
      </c>
      <c r="D73" s="32">
        <v>2</v>
      </c>
      <c r="E73" s="22">
        <f t="shared" si="16"/>
        <v>0</v>
      </c>
      <c r="F73" s="22">
        <f t="shared" si="17"/>
        <v>0</v>
      </c>
      <c r="G73" s="22">
        <f t="shared" si="18"/>
        <v>0</v>
      </c>
      <c r="H73" s="22">
        <f t="shared" si="19"/>
        <v>0</v>
      </c>
      <c r="I73" s="22">
        <f t="shared" si="20"/>
        <v>1</v>
      </c>
      <c r="J73" s="22">
        <f t="shared" si="21"/>
        <v>0</v>
      </c>
      <c r="K73" s="22" t="str">
        <f t="shared" si="22"/>
        <v>..</v>
      </c>
      <c r="L73" s="22" t="str">
        <f t="shared" si="23"/>
        <v>..</v>
      </c>
      <c r="M73" s="22" t="str">
        <f t="shared" si="24"/>
        <v>..</v>
      </c>
      <c r="N73" s="22" t="str">
        <f t="shared" si="25"/>
        <v>..</v>
      </c>
      <c r="O73" s="22">
        <f t="shared" si="26"/>
        <v>0</v>
      </c>
      <c r="P73" s="22" t="str">
        <f t="shared" si="27"/>
        <v>..</v>
      </c>
      <c r="Q73" s="22" t="str">
        <f t="shared" si="28"/>
        <v>..</v>
      </c>
      <c r="R73" s="22">
        <f t="shared" si="29"/>
        <v>0</v>
      </c>
      <c r="S73" s="32">
        <v>1</v>
      </c>
      <c r="T73" s="31">
        <f t="shared" si="30"/>
        <v>1</v>
      </c>
      <c r="U73" s="31">
        <f t="shared" si="31"/>
        <v>1</v>
      </c>
      <c r="V73" s="38">
        <v>1</v>
      </c>
      <c r="W73" s="39">
        <v>1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1</v>
      </c>
      <c r="AI73" s="39">
        <v>0</v>
      </c>
      <c r="AJ73" s="39">
        <v>0</v>
      </c>
      <c r="AK73" s="39">
        <v>1</v>
      </c>
    </row>
    <row r="74" spans="1:37" ht="12.75">
      <c r="A74" t="s">
        <v>385</v>
      </c>
      <c r="B74" s="35"/>
      <c r="C74" s="64" t="s">
        <v>83</v>
      </c>
      <c r="D74" s="32">
        <v>0</v>
      </c>
      <c r="E74" s="22" t="str">
        <f t="shared" si="16"/>
        <v>..</v>
      </c>
      <c r="F74" s="22" t="str">
        <f t="shared" si="17"/>
        <v>..</v>
      </c>
      <c r="G74" s="22" t="str">
        <f t="shared" si="18"/>
        <v>..</v>
      </c>
      <c r="H74" s="22" t="str">
        <f t="shared" si="19"/>
        <v>..</v>
      </c>
      <c r="I74" s="22" t="str">
        <f t="shared" si="20"/>
        <v>..</v>
      </c>
      <c r="J74" s="22" t="str">
        <f t="shared" si="21"/>
        <v>..</v>
      </c>
      <c r="K74" s="22" t="str">
        <f t="shared" si="22"/>
        <v>..</v>
      </c>
      <c r="L74" s="22" t="str">
        <f t="shared" si="23"/>
        <v>..</v>
      </c>
      <c r="M74" s="22" t="str">
        <f t="shared" si="24"/>
        <v>..</v>
      </c>
      <c r="N74" s="22" t="str">
        <f t="shared" si="25"/>
        <v>..</v>
      </c>
      <c r="O74" s="22" t="str">
        <f t="shared" si="26"/>
        <v>..</v>
      </c>
      <c r="P74" s="22" t="str">
        <f t="shared" si="27"/>
        <v>..</v>
      </c>
      <c r="Q74" s="22" t="str">
        <f t="shared" si="28"/>
        <v>..</v>
      </c>
      <c r="R74" s="22" t="str">
        <f t="shared" si="29"/>
        <v>..</v>
      </c>
      <c r="S74" s="32">
        <v>8724</v>
      </c>
      <c r="T74" s="31">
        <f t="shared" si="30"/>
        <v>0</v>
      </c>
      <c r="U74" s="31">
        <f t="shared" si="31"/>
        <v>0</v>
      </c>
      <c r="V74" s="38">
        <v>8724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</row>
    <row r="75" spans="1:37" ht="12.75">
      <c r="A75" t="s">
        <v>234</v>
      </c>
      <c r="B75" s="35"/>
      <c r="C75" s="64" t="s">
        <v>84</v>
      </c>
      <c r="D75" s="32">
        <v>160518</v>
      </c>
      <c r="E75" s="22" t="str">
        <f t="shared" si="16"/>
        <v>..</v>
      </c>
      <c r="F75" s="22" t="str">
        <f t="shared" si="17"/>
        <v>..</v>
      </c>
      <c r="G75" s="22" t="str">
        <f t="shared" si="18"/>
        <v>..</v>
      </c>
      <c r="H75" s="22" t="str">
        <f t="shared" si="19"/>
        <v>..</v>
      </c>
      <c r="I75" s="22" t="str">
        <f t="shared" si="20"/>
        <v>..</v>
      </c>
      <c r="J75" s="22" t="str">
        <f t="shared" si="21"/>
        <v>..</v>
      </c>
      <c r="K75" s="22" t="str">
        <f t="shared" si="22"/>
        <v>..</v>
      </c>
      <c r="L75" s="22" t="str">
        <f t="shared" si="23"/>
        <v>..</v>
      </c>
      <c r="M75" s="22" t="str">
        <f t="shared" si="24"/>
        <v>..</v>
      </c>
      <c r="N75" s="22" t="str">
        <f t="shared" si="25"/>
        <v>..</v>
      </c>
      <c r="O75" s="22" t="str">
        <f t="shared" si="26"/>
        <v>..</v>
      </c>
      <c r="P75" s="22" t="str">
        <f t="shared" si="27"/>
        <v>..</v>
      </c>
      <c r="Q75" s="22">
        <f t="shared" si="28"/>
        <v>0.4201958658841999</v>
      </c>
      <c r="R75" s="22">
        <f t="shared" si="29"/>
        <v>0.4201958658841999</v>
      </c>
      <c r="S75" s="32">
        <v>200687</v>
      </c>
      <c r="T75" s="31">
        <f t="shared" si="30"/>
        <v>0</v>
      </c>
      <c r="U75" s="31">
        <f t="shared" si="31"/>
        <v>0.7998425408721043</v>
      </c>
      <c r="V75" s="38">
        <v>200687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67449</v>
      </c>
      <c r="AD75" s="39">
        <v>67449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93069</v>
      </c>
      <c r="AK75" s="39">
        <v>93069</v>
      </c>
    </row>
    <row r="76" spans="1:37" ht="12.75">
      <c r="A76" t="s">
        <v>235</v>
      </c>
      <c r="B76" s="35"/>
      <c r="C76" s="64" t="s">
        <v>85</v>
      </c>
      <c r="D76" s="32">
        <v>9015</v>
      </c>
      <c r="E76" s="22">
        <f t="shared" si="16"/>
        <v>0.029506378258458126</v>
      </c>
      <c r="F76" s="22">
        <f t="shared" si="17"/>
        <v>0.17992235163616196</v>
      </c>
      <c r="G76" s="22">
        <f t="shared" si="18"/>
        <v>0.13954520244037716</v>
      </c>
      <c r="H76" s="22">
        <f t="shared" si="19"/>
        <v>0.34897393233499724</v>
      </c>
      <c r="I76" s="22">
        <f t="shared" si="20"/>
        <v>0.6155296727676095</v>
      </c>
      <c r="J76" s="22">
        <f t="shared" si="21"/>
        <v>0.03549639489739324</v>
      </c>
      <c r="K76" s="22">
        <f t="shared" si="22"/>
        <v>0.5075187969924813</v>
      </c>
      <c r="L76" s="22">
        <f t="shared" si="23"/>
        <v>0.4919852034525277</v>
      </c>
      <c r="M76" s="22">
        <f t="shared" si="24"/>
        <v>0.519872813990461</v>
      </c>
      <c r="N76" s="22">
        <f t="shared" si="25"/>
        <v>0.5044500953591863</v>
      </c>
      <c r="O76" s="22">
        <f t="shared" si="26"/>
        <v>0.4386375923589836</v>
      </c>
      <c r="P76" s="22">
        <f t="shared" si="27"/>
        <v>0.440625</v>
      </c>
      <c r="Q76" s="22" t="str">
        <f t="shared" si="28"/>
        <v>..</v>
      </c>
      <c r="R76" s="22">
        <f t="shared" si="29"/>
        <v>0.46167498613422076</v>
      </c>
      <c r="S76" s="32">
        <v>9015</v>
      </c>
      <c r="T76" s="31">
        <f t="shared" si="30"/>
        <v>1</v>
      </c>
      <c r="U76" s="31">
        <f t="shared" si="31"/>
        <v>1</v>
      </c>
      <c r="V76" s="38">
        <v>9015</v>
      </c>
      <c r="W76" s="39">
        <v>9015</v>
      </c>
      <c r="X76" s="39">
        <v>135</v>
      </c>
      <c r="Y76" s="39">
        <v>798</v>
      </c>
      <c r="Z76" s="39">
        <v>654</v>
      </c>
      <c r="AA76" s="39">
        <v>2434</v>
      </c>
      <c r="AB76" s="39">
        <v>141</v>
      </c>
      <c r="AC76" s="39">
        <v>0</v>
      </c>
      <c r="AD76" s="39">
        <v>4162</v>
      </c>
      <c r="AE76" s="39">
        <v>131</v>
      </c>
      <c r="AF76" s="39">
        <v>824</v>
      </c>
      <c r="AG76" s="39">
        <v>604</v>
      </c>
      <c r="AH76" s="39">
        <v>3115</v>
      </c>
      <c r="AI76" s="39">
        <v>179</v>
      </c>
      <c r="AJ76" s="39">
        <v>0</v>
      </c>
      <c r="AK76" s="39">
        <v>4853</v>
      </c>
    </row>
    <row r="77" spans="1:37" ht="12.75">
      <c r="A77" t="s">
        <v>236</v>
      </c>
      <c r="B77" s="35"/>
      <c r="C77" s="64" t="s">
        <v>86</v>
      </c>
      <c r="D77" s="32">
        <v>8378</v>
      </c>
      <c r="E77" s="22">
        <f aca="true" t="shared" si="32" ref="E77:E108">IF(+$W77=0,"..",+(X77+AE77)/$W77)</f>
        <v>0.18409733316947277</v>
      </c>
      <c r="F77" s="22">
        <f aca="true" t="shared" si="33" ref="F77:F108">IF(+$W77=0,"..",+(Y77+AF77)/$W77)</f>
        <v>0.23509893080988079</v>
      </c>
      <c r="G77" s="22">
        <f aca="true" t="shared" si="34" ref="G77:G108">IF(+$W77=0,"..",+(Z77+AG77)/$W77)</f>
        <v>0.145999754209168</v>
      </c>
      <c r="H77" s="22">
        <f aca="true" t="shared" si="35" ref="H77:H108">IF(+$W77=0,"..",+((X77+Y77+Z77)+(AE77+AF77+AG77))/$W77)</f>
        <v>0.5651960181885216</v>
      </c>
      <c r="I77" s="22">
        <f aca="true" t="shared" si="36" ref="I77:I108">IF(+$W77=0,"..",+(AA77+AH77)/$W77)</f>
        <v>0.4019909057392159</v>
      </c>
      <c r="J77" s="22">
        <f aca="true" t="shared" si="37" ref="J77:J108">IF(+$W77=0,"..",+(AB77+AI77)/$W77)</f>
        <v>0.032813076072262505</v>
      </c>
      <c r="K77" s="22">
        <f aca="true" t="shared" si="38" ref="K77:K108">IF(X77+AE77=0,"..",+X77/(X77+AE77))</f>
        <v>0.4893190921228304</v>
      </c>
      <c r="L77" s="22">
        <f aca="true" t="shared" si="39" ref="L77:L108">IF(Y77+AF77=0,"..",+Y77/(Y77+AF77))</f>
        <v>0.5013068478829065</v>
      </c>
      <c r="M77" s="22">
        <f aca="true" t="shared" si="40" ref="M77:M108">IF(Z77+AG77=0,"..",+Z77/(Z77+AG77))</f>
        <v>0.46464646464646464</v>
      </c>
      <c r="N77" s="22">
        <f aca="true" t="shared" si="41" ref="N77:N108">IF(X77+Y77+Z77+AE77+AF77+AG77=0,"..",+(X77+Y77+Z77)/(X77+Y77+Z77+AE77+AF77+AG77))</f>
        <v>0.48793215916503585</v>
      </c>
      <c r="O77" s="22">
        <f aca="true" t="shared" si="42" ref="O77:O108">IF(AA77+AH77=0,"..",+AA77/(AA77+AH77))</f>
        <v>0.5597676551513299</v>
      </c>
      <c r="P77" s="22">
        <f aca="true" t="shared" si="43" ref="P77:P108">IF(AB77+AI77=0,"..",+AB77/(AB77+AI77))</f>
        <v>1</v>
      </c>
      <c r="Q77" s="22">
        <f aca="true" t="shared" si="44" ref="Q77:Q108">IF(AC77+AJ77=0,"..",+AC77/(AC77+AJ77))</f>
        <v>0</v>
      </c>
      <c r="R77" s="22">
        <f aca="true" t="shared" si="45" ref="R77:R108">IF(AD77+AK77=0,"..",+(AD77)/(AD77+AK77))</f>
        <v>0.5182621150632609</v>
      </c>
      <c r="S77" s="32">
        <v>8378</v>
      </c>
      <c r="T77" s="31">
        <f aca="true" t="shared" si="46" ref="T77:T108">IF(ISERROR(+W77/S77),"..",(W77/S77))</f>
        <v>0.9712341847696347</v>
      </c>
      <c r="U77" s="31">
        <f aca="true" t="shared" si="47" ref="U77:U108">IF(ISERROR((AD77+AK77)/S77),"..",(AD77+AK77)/S77)</f>
        <v>1</v>
      </c>
      <c r="V77" s="38">
        <v>8378</v>
      </c>
      <c r="W77" s="39">
        <v>8137</v>
      </c>
      <c r="X77" s="39">
        <v>733</v>
      </c>
      <c r="Y77" s="39">
        <v>959</v>
      </c>
      <c r="Z77" s="39">
        <v>552</v>
      </c>
      <c r="AA77" s="39">
        <v>1831</v>
      </c>
      <c r="AB77" s="39">
        <v>267</v>
      </c>
      <c r="AC77" s="39">
        <v>0</v>
      </c>
      <c r="AD77" s="39">
        <v>4342</v>
      </c>
      <c r="AE77" s="39">
        <v>765</v>
      </c>
      <c r="AF77" s="39">
        <v>954</v>
      </c>
      <c r="AG77" s="39">
        <v>636</v>
      </c>
      <c r="AH77" s="39">
        <v>1440</v>
      </c>
      <c r="AI77" s="39">
        <v>0</v>
      </c>
      <c r="AJ77" s="39">
        <v>241</v>
      </c>
      <c r="AK77" s="39">
        <v>4036</v>
      </c>
    </row>
    <row r="78" spans="1:37" ht="12.75">
      <c r="A78" t="s">
        <v>237</v>
      </c>
      <c r="B78" s="35"/>
      <c r="C78" s="64" t="s">
        <v>89</v>
      </c>
      <c r="D78" s="32">
        <v>639</v>
      </c>
      <c r="E78" s="22">
        <f t="shared" si="32"/>
        <v>0.09389671361502347</v>
      </c>
      <c r="F78" s="22">
        <f t="shared" si="33"/>
        <v>0.1705790297339593</v>
      </c>
      <c r="G78" s="22">
        <f t="shared" si="34"/>
        <v>0.18779342723004694</v>
      </c>
      <c r="H78" s="22">
        <f t="shared" si="35"/>
        <v>0.4522691705790297</v>
      </c>
      <c r="I78" s="22">
        <f t="shared" si="36"/>
        <v>0.5226917057902973</v>
      </c>
      <c r="J78" s="22">
        <f t="shared" si="37"/>
        <v>0.025039123630672927</v>
      </c>
      <c r="K78" s="22">
        <f t="shared" si="38"/>
        <v>0.48333333333333334</v>
      </c>
      <c r="L78" s="22">
        <f t="shared" si="39"/>
        <v>0.42201834862385323</v>
      </c>
      <c r="M78" s="22">
        <f t="shared" si="40"/>
        <v>0.5166666666666667</v>
      </c>
      <c r="N78" s="22">
        <f t="shared" si="41"/>
        <v>0.4740484429065744</v>
      </c>
      <c r="O78" s="22">
        <f t="shared" si="42"/>
        <v>0.5359281437125748</v>
      </c>
      <c r="P78" s="22">
        <f t="shared" si="43"/>
        <v>0.3125</v>
      </c>
      <c r="Q78" s="22" t="str">
        <f t="shared" si="44"/>
        <v>..</v>
      </c>
      <c r="R78" s="22">
        <f t="shared" si="45"/>
        <v>0.5023474178403756</v>
      </c>
      <c r="S78" s="32">
        <v>639</v>
      </c>
      <c r="T78" s="31">
        <f t="shared" si="46"/>
        <v>1</v>
      </c>
      <c r="U78" s="31">
        <f t="shared" si="47"/>
        <v>1</v>
      </c>
      <c r="V78" s="38">
        <v>639</v>
      </c>
      <c r="W78" s="39">
        <v>639</v>
      </c>
      <c r="X78" s="39">
        <v>29</v>
      </c>
      <c r="Y78" s="39">
        <v>46</v>
      </c>
      <c r="Z78" s="39">
        <v>62</v>
      </c>
      <c r="AA78" s="39">
        <v>179</v>
      </c>
      <c r="AB78" s="39">
        <v>5</v>
      </c>
      <c r="AC78" s="39">
        <v>0</v>
      </c>
      <c r="AD78" s="39">
        <v>321</v>
      </c>
      <c r="AE78" s="39">
        <v>31</v>
      </c>
      <c r="AF78" s="39">
        <v>63</v>
      </c>
      <c r="AG78" s="39">
        <v>58</v>
      </c>
      <c r="AH78" s="39">
        <v>155</v>
      </c>
      <c r="AI78" s="39">
        <v>11</v>
      </c>
      <c r="AJ78" s="39">
        <v>0</v>
      </c>
      <c r="AK78" s="39">
        <v>318</v>
      </c>
    </row>
    <row r="79" spans="1:37" ht="12.75">
      <c r="A79" t="s">
        <v>388</v>
      </c>
      <c r="B79" s="35"/>
      <c r="C79" s="64" t="s">
        <v>90</v>
      </c>
      <c r="D79" s="32">
        <v>594269</v>
      </c>
      <c r="E79" s="22">
        <f t="shared" si="32"/>
        <v>0.02073808325859165</v>
      </c>
      <c r="F79" s="22">
        <f t="shared" si="33"/>
        <v>0.07168639117975192</v>
      </c>
      <c r="G79" s="22">
        <f t="shared" si="34"/>
        <v>0.10108890081764318</v>
      </c>
      <c r="H79" s="22">
        <f t="shared" si="35"/>
        <v>0.19351337525598677</v>
      </c>
      <c r="I79" s="22">
        <f t="shared" si="36"/>
        <v>0.7149792434066055</v>
      </c>
      <c r="J79" s="22">
        <f t="shared" si="37"/>
        <v>0.09150738133740781</v>
      </c>
      <c r="K79" s="22">
        <f t="shared" si="38"/>
        <v>0.48012009087958457</v>
      </c>
      <c r="L79" s="22">
        <f t="shared" si="39"/>
        <v>0.48496514166334126</v>
      </c>
      <c r="M79" s="22">
        <f t="shared" si="40"/>
        <v>0.48626693744381927</v>
      </c>
      <c r="N79" s="22">
        <f t="shared" si="41"/>
        <v>0.48512595761702276</v>
      </c>
      <c r="O79" s="22">
        <f t="shared" si="42"/>
        <v>0.4070488832403681</v>
      </c>
      <c r="P79" s="22">
        <f t="shared" si="43"/>
        <v>0.5338911364472232</v>
      </c>
      <c r="Q79" s="22" t="str">
        <f t="shared" si="44"/>
        <v>..</v>
      </c>
      <c r="R79" s="22">
        <f t="shared" si="45"/>
        <v>0.433764843867003</v>
      </c>
      <c r="S79" s="32">
        <v>594269</v>
      </c>
      <c r="T79" s="31">
        <f t="shared" si="46"/>
        <v>1</v>
      </c>
      <c r="U79" s="31">
        <f t="shared" si="47"/>
        <v>1</v>
      </c>
      <c r="V79" s="38">
        <v>594269</v>
      </c>
      <c r="W79" s="39">
        <v>594269</v>
      </c>
      <c r="X79" s="39">
        <v>5917</v>
      </c>
      <c r="Y79" s="39">
        <v>20660</v>
      </c>
      <c r="Z79" s="39">
        <v>29212</v>
      </c>
      <c r="AA79" s="39">
        <v>172951</v>
      </c>
      <c r="AB79" s="39">
        <v>29033</v>
      </c>
      <c r="AC79" s="39">
        <v>0</v>
      </c>
      <c r="AD79" s="39">
        <v>257773</v>
      </c>
      <c r="AE79" s="39">
        <v>6407</v>
      </c>
      <c r="AF79" s="39">
        <v>21941</v>
      </c>
      <c r="AG79" s="39">
        <v>30862</v>
      </c>
      <c r="AH79" s="39">
        <v>251939</v>
      </c>
      <c r="AI79" s="39">
        <v>25347</v>
      </c>
      <c r="AJ79" s="39">
        <v>0</v>
      </c>
      <c r="AK79" s="39">
        <v>336496</v>
      </c>
    </row>
    <row r="80" spans="1:37" ht="12.75">
      <c r="A80" t="s">
        <v>238</v>
      </c>
      <c r="B80" s="35"/>
      <c r="C80" s="64" t="s">
        <v>91</v>
      </c>
      <c r="D80" s="32">
        <v>13828</v>
      </c>
      <c r="E80" s="22">
        <f t="shared" si="32"/>
        <v>0.10941567833381545</v>
      </c>
      <c r="F80" s="22">
        <f t="shared" si="33"/>
        <v>0.13501590974833672</v>
      </c>
      <c r="G80" s="22">
        <f t="shared" si="34"/>
        <v>0.11614116285796934</v>
      </c>
      <c r="H80" s="22">
        <f t="shared" si="35"/>
        <v>0.3605727509401215</v>
      </c>
      <c r="I80" s="22">
        <f t="shared" si="36"/>
        <v>0.6214926236621348</v>
      </c>
      <c r="J80" s="22">
        <f t="shared" si="37"/>
        <v>0.01793462539774371</v>
      </c>
      <c r="K80" s="22">
        <f t="shared" si="38"/>
        <v>0.4871116986120291</v>
      </c>
      <c r="L80" s="22">
        <f t="shared" si="39"/>
        <v>0.5050883770755222</v>
      </c>
      <c r="M80" s="22">
        <f t="shared" si="40"/>
        <v>0.5056039850560399</v>
      </c>
      <c r="N80" s="22">
        <f t="shared" si="41"/>
        <v>0.4997994384275973</v>
      </c>
      <c r="O80" s="22">
        <f t="shared" si="42"/>
        <v>0.4677682103793344</v>
      </c>
      <c r="P80" s="22">
        <f t="shared" si="43"/>
        <v>0.5967741935483871</v>
      </c>
      <c r="Q80" s="22" t="str">
        <f t="shared" si="44"/>
        <v>..</v>
      </c>
      <c r="R80" s="22">
        <f t="shared" si="45"/>
        <v>0.4816314723748915</v>
      </c>
      <c r="S80" s="32">
        <v>13828</v>
      </c>
      <c r="T80" s="31">
        <f t="shared" si="46"/>
        <v>1</v>
      </c>
      <c r="U80" s="31">
        <f t="shared" si="47"/>
        <v>1</v>
      </c>
      <c r="V80" s="38">
        <v>13828</v>
      </c>
      <c r="W80" s="39">
        <v>13828</v>
      </c>
      <c r="X80" s="39">
        <v>737</v>
      </c>
      <c r="Y80" s="39">
        <v>943</v>
      </c>
      <c r="Z80" s="39">
        <v>812</v>
      </c>
      <c r="AA80" s="39">
        <v>4020</v>
      </c>
      <c r="AB80" s="39">
        <v>148</v>
      </c>
      <c r="AC80" s="39">
        <v>0</v>
      </c>
      <c r="AD80" s="39">
        <v>6660</v>
      </c>
      <c r="AE80" s="39">
        <v>776</v>
      </c>
      <c r="AF80" s="39">
        <v>924</v>
      </c>
      <c r="AG80" s="39">
        <v>794</v>
      </c>
      <c r="AH80" s="39">
        <v>4574</v>
      </c>
      <c r="AI80" s="39">
        <v>100</v>
      </c>
      <c r="AJ80" s="39">
        <v>0</v>
      </c>
      <c r="AK80" s="39">
        <v>7168</v>
      </c>
    </row>
    <row r="81" spans="1:37" ht="12.75">
      <c r="A81" t="s">
        <v>240</v>
      </c>
      <c r="B81" s="35"/>
      <c r="C81" s="64" t="s">
        <v>93</v>
      </c>
      <c r="D81" s="32">
        <v>0</v>
      </c>
      <c r="E81" s="22" t="str">
        <f t="shared" si="32"/>
        <v>..</v>
      </c>
      <c r="F81" s="22" t="str">
        <f t="shared" si="33"/>
        <v>..</v>
      </c>
      <c r="G81" s="22" t="str">
        <f t="shared" si="34"/>
        <v>..</v>
      </c>
      <c r="H81" s="22" t="str">
        <f t="shared" si="35"/>
        <v>..</v>
      </c>
      <c r="I81" s="22" t="str">
        <f t="shared" si="36"/>
        <v>..</v>
      </c>
      <c r="J81" s="22" t="str">
        <f t="shared" si="37"/>
        <v>..</v>
      </c>
      <c r="K81" s="22" t="str">
        <f t="shared" si="38"/>
        <v>..</v>
      </c>
      <c r="L81" s="22" t="str">
        <f t="shared" si="39"/>
        <v>..</v>
      </c>
      <c r="M81" s="22" t="str">
        <f t="shared" si="40"/>
        <v>..</v>
      </c>
      <c r="N81" s="22" t="str">
        <f t="shared" si="41"/>
        <v>..</v>
      </c>
      <c r="O81" s="22" t="str">
        <f t="shared" si="42"/>
        <v>..</v>
      </c>
      <c r="P81" s="22" t="str">
        <f t="shared" si="43"/>
        <v>..</v>
      </c>
      <c r="Q81" s="22" t="str">
        <f t="shared" si="44"/>
        <v>..</v>
      </c>
      <c r="R81" s="22" t="str">
        <f t="shared" si="45"/>
        <v>..</v>
      </c>
      <c r="S81" s="32">
        <v>1444</v>
      </c>
      <c r="T81" s="31">
        <f t="shared" si="46"/>
        <v>0</v>
      </c>
      <c r="U81" s="31">
        <f t="shared" si="47"/>
        <v>0</v>
      </c>
      <c r="V81" s="38">
        <v>1444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</row>
    <row r="82" spans="1:37" ht="12.75">
      <c r="A82" t="s">
        <v>5</v>
      </c>
      <c r="B82" s="35"/>
      <c r="C82" s="64" t="s">
        <v>323</v>
      </c>
      <c r="D82" s="32">
        <v>0</v>
      </c>
      <c r="E82" s="22" t="str">
        <f t="shared" si="32"/>
        <v>..</v>
      </c>
      <c r="F82" s="22" t="str">
        <f t="shared" si="33"/>
        <v>..</v>
      </c>
      <c r="G82" s="22" t="str">
        <f t="shared" si="34"/>
        <v>..</v>
      </c>
      <c r="H82" s="22" t="str">
        <f t="shared" si="35"/>
        <v>..</v>
      </c>
      <c r="I82" s="22" t="str">
        <f t="shared" si="36"/>
        <v>..</v>
      </c>
      <c r="J82" s="22" t="str">
        <f t="shared" si="37"/>
        <v>..</v>
      </c>
      <c r="K82" s="22" t="str">
        <f t="shared" si="38"/>
        <v>..</v>
      </c>
      <c r="L82" s="22" t="str">
        <f t="shared" si="39"/>
        <v>..</v>
      </c>
      <c r="M82" s="22" t="str">
        <f t="shared" si="40"/>
        <v>..</v>
      </c>
      <c r="N82" s="22" t="str">
        <f t="shared" si="41"/>
        <v>..</v>
      </c>
      <c r="O82" s="22" t="str">
        <f t="shared" si="42"/>
        <v>..</v>
      </c>
      <c r="P82" s="22" t="str">
        <f t="shared" si="43"/>
        <v>..</v>
      </c>
      <c r="Q82" s="22" t="str">
        <f t="shared" si="44"/>
        <v>..</v>
      </c>
      <c r="R82" s="22" t="str">
        <f t="shared" si="45"/>
        <v>..</v>
      </c>
      <c r="S82" s="32">
        <v>0</v>
      </c>
      <c r="T82" s="31" t="str">
        <f t="shared" si="46"/>
        <v>..</v>
      </c>
      <c r="U82" s="31" t="str">
        <f t="shared" si="47"/>
        <v>..</v>
      </c>
      <c r="V82" s="38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</row>
    <row r="83" spans="1:37" ht="12.75">
      <c r="A83" t="s">
        <v>241</v>
      </c>
      <c r="B83" s="35"/>
      <c r="C83" s="64" t="s">
        <v>94</v>
      </c>
      <c r="D83" s="32">
        <v>138</v>
      </c>
      <c r="E83" s="22">
        <f t="shared" si="32"/>
        <v>0.007246376811594203</v>
      </c>
      <c r="F83" s="22">
        <f t="shared" si="33"/>
        <v>0.014492753623188406</v>
      </c>
      <c r="G83" s="22">
        <f t="shared" si="34"/>
        <v>0</v>
      </c>
      <c r="H83" s="22">
        <f t="shared" si="35"/>
        <v>0.021739130434782608</v>
      </c>
      <c r="I83" s="22">
        <f t="shared" si="36"/>
        <v>0.8623188405797102</v>
      </c>
      <c r="J83" s="22">
        <f t="shared" si="37"/>
        <v>0.11594202898550725</v>
      </c>
      <c r="K83" s="22">
        <f t="shared" si="38"/>
        <v>1</v>
      </c>
      <c r="L83" s="22">
        <f t="shared" si="39"/>
        <v>0</v>
      </c>
      <c r="M83" s="22" t="str">
        <f t="shared" si="40"/>
        <v>..</v>
      </c>
      <c r="N83" s="22">
        <f t="shared" si="41"/>
        <v>0.3333333333333333</v>
      </c>
      <c r="O83" s="22">
        <f t="shared" si="42"/>
        <v>0.4957983193277311</v>
      </c>
      <c r="P83" s="22">
        <f t="shared" si="43"/>
        <v>0.5625</v>
      </c>
      <c r="Q83" s="22" t="str">
        <f t="shared" si="44"/>
        <v>..</v>
      </c>
      <c r="R83" s="22">
        <f t="shared" si="45"/>
        <v>0.5</v>
      </c>
      <c r="S83" s="32">
        <v>138</v>
      </c>
      <c r="T83" s="31">
        <f t="shared" si="46"/>
        <v>1</v>
      </c>
      <c r="U83" s="31">
        <f t="shared" si="47"/>
        <v>1</v>
      </c>
      <c r="V83" s="38">
        <v>138</v>
      </c>
      <c r="W83" s="39">
        <v>138</v>
      </c>
      <c r="X83" s="39">
        <v>1</v>
      </c>
      <c r="Y83" s="39">
        <v>0</v>
      </c>
      <c r="Z83" s="39">
        <v>0</v>
      </c>
      <c r="AA83" s="39">
        <v>59</v>
      </c>
      <c r="AB83" s="39">
        <v>9</v>
      </c>
      <c r="AC83" s="39">
        <v>0</v>
      </c>
      <c r="AD83" s="39">
        <v>69</v>
      </c>
      <c r="AE83" s="39">
        <v>0</v>
      </c>
      <c r="AF83" s="39">
        <v>2</v>
      </c>
      <c r="AG83" s="39">
        <v>0</v>
      </c>
      <c r="AH83" s="39">
        <v>60</v>
      </c>
      <c r="AI83" s="39">
        <v>7</v>
      </c>
      <c r="AJ83" s="39">
        <v>0</v>
      </c>
      <c r="AK83" s="39">
        <v>69</v>
      </c>
    </row>
    <row r="84" spans="1:37" ht="12.75">
      <c r="A84" t="s">
        <v>242</v>
      </c>
      <c r="B84" s="35"/>
      <c r="C84" s="64" t="s">
        <v>95</v>
      </c>
      <c r="D84" s="32">
        <v>14113</v>
      </c>
      <c r="E84" s="22">
        <f t="shared" si="32"/>
        <v>0.08871253454262028</v>
      </c>
      <c r="F84" s="22">
        <f t="shared" si="33"/>
        <v>0.29299227662438887</v>
      </c>
      <c r="G84" s="22">
        <f t="shared" si="34"/>
        <v>0.3247360589527386</v>
      </c>
      <c r="H84" s="22">
        <f t="shared" si="35"/>
        <v>0.7064408701197478</v>
      </c>
      <c r="I84" s="22">
        <f t="shared" si="36"/>
        <v>0.279883795082548</v>
      </c>
      <c r="J84" s="22">
        <f t="shared" si="37"/>
        <v>0.013675334797704244</v>
      </c>
      <c r="K84" s="22">
        <f t="shared" si="38"/>
        <v>0.5119808306709265</v>
      </c>
      <c r="L84" s="22">
        <f t="shared" si="39"/>
        <v>0.5076178960096736</v>
      </c>
      <c r="M84" s="22">
        <f t="shared" si="40"/>
        <v>0.4990181104080297</v>
      </c>
      <c r="N84" s="22">
        <f t="shared" si="41"/>
        <v>0.5042126379137413</v>
      </c>
      <c r="O84" s="22">
        <f t="shared" si="42"/>
        <v>0.5534177215189874</v>
      </c>
      <c r="P84" s="22">
        <f t="shared" si="43"/>
        <v>0.39896373056994816</v>
      </c>
      <c r="Q84" s="22" t="str">
        <f t="shared" si="44"/>
        <v>..</v>
      </c>
      <c r="R84" s="22">
        <f t="shared" si="45"/>
        <v>0.5165450294055126</v>
      </c>
      <c r="S84" s="32">
        <v>14113</v>
      </c>
      <c r="T84" s="31">
        <f t="shared" si="46"/>
        <v>1</v>
      </c>
      <c r="U84" s="31">
        <f t="shared" si="47"/>
        <v>1</v>
      </c>
      <c r="V84" s="38">
        <v>14113</v>
      </c>
      <c r="W84" s="39">
        <v>14113</v>
      </c>
      <c r="X84" s="39">
        <v>641</v>
      </c>
      <c r="Y84" s="39">
        <v>2099</v>
      </c>
      <c r="Z84" s="39">
        <v>2287</v>
      </c>
      <c r="AA84" s="39">
        <v>2186</v>
      </c>
      <c r="AB84" s="39">
        <v>77</v>
      </c>
      <c r="AC84" s="39">
        <v>0</v>
      </c>
      <c r="AD84" s="39">
        <v>7290</v>
      </c>
      <c r="AE84" s="39">
        <v>611</v>
      </c>
      <c r="AF84" s="39">
        <v>2036</v>
      </c>
      <c r="AG84" s="39">
        <v>2296</v>
      </c>
      <c r="AH84" s="39">
        <v>1764</v>
      </c>
      <c r="AI84" s="39">
        <v>116</v>
      </c>
      <c r="AJ84" s="39">
        <v>0</v>
      </c>
      <c r="AK84" s="39">
        <v>6823</v>
      </c>
    </row>
    <row r="85" spans="1:37" ht="12.75">
      <c r="A85" t="s">
        <v>239</v>
      </c>
      <c r="B85" s="80"/>
      <c r="C85" s="82" t="s">
        <v>92</v>
      </c>
      <c r="D85" s="32">
        <v>7679</v>
      </c>
      <c r="E85" s="22">
        <f t="shared" si="32"/>
        <v>0.19664018752441725</v>
      </c>
      <c r="F85" s="22">
        <f t="shared" si="33"/>
        <v>0.21044406823805184</v>
      </c>
      <c r="G85" s="22">
        <f t="shared" si="34"/>
        <v>0.10300820419325434</v>
      </c>
      <c r="H85" s="22">
        <f t="shared" si="35"/>
        <v>0.5100924599557234</v>
      </c>
      <c r="I85" s="22">
        <f t="shared" si="36"/>
        <v>0.43482224247948953</v>
      </c>
      <c r="J85" s="22">
        <f t="shared" si="37"/>
        <v>0.055085297564787084</v>
      </c>
      <c r="K85" s="22">
        <f t="shared" si="38"/>
        <v>0.5066225165562914</v>
      </c>
      <c r="L85" s="22">
        <f t="shared" si="39"/>
        <v>0.4665841584158416</v>
      </c>
      <c r="M85" s="22">
        <f t="shared" si="40"/>
        <v>0.504424778761062</v>
      </c>
      <c r="N85" s="22">
        <f t="shared" si="41"/>
        <v>0.48966045442941025</v>
      </c>
      <c r="O85" s="22">
        <f t="shared" si="42"/>
        <v>0.5968852949985025</v>
      </c>
      <c r="P85" s="22">
        <f t="shared" si="43"/>
        <v>0.5295508274231678</v>
      </c>
      <c r="Q85" s="22" t="str">
        <f t="shared" si="44"/>
        <v>..</v>
      </c>
      <c r="R85" s="22">
        <f t="shared" si="45"/>
        <v>0.5384815731215002</v>
      </c>
      <c r="S85" s="32">
        <v>7679</v>
      </c>
      <c r="T85" s="31">
        <f t="shared" si="46"/>
        <v>1</v>
      </c>
      <c r="U85" s="31">
        <f t="shared" si="47"/>
        <v>1</v>
      </c>
      <c r="V85" s="38">
        <v>7679</v>
      </c>
      <c r="W85" s="39">
        <v>7679</v>
      </c>
      <c r="X85" s="39">
        <v>765</v>
      </c>
      <c r="Y85" s="39">
        <v>754</v>
      </c>
      <c r="Z85" s="39">
        <v>399</v>
      </c>
      <c r="AA85" s="39">
        <v>1993</v>
      </c>
      <c r="AB85" s="39">
        <v>224</v>
      </c>
      <c r="AC85" s="39">
        <v>0</v>
      </c>
      <c r="AD85" s="39">
        <v>4135</v>
      </c>
      <c r="AE85" s="39">
        <v>745</v>
      </c>
      <c r="AF85" s="39">
        <v>862</v>
      </c>
      <c r="AG85" s="39">
        <v>392</v>
      </c>
      <c r="AH85" s="39">
        <v>1346</v>
      </c>
      <c r="AI85" s="39">
        <v>199</v>
      </c>
      <c r="AJ85" s="39">
        <v>0</v>
      </c>
      <c r="AK85" s="39">
        <v>3544</v>
      </c>
    </row>
    <row r="86" spans="1:37" ht="12.75">
      <c r="A86" t="s">
        <v>6</v>
      </c>
      <c r="B86" s="80"/>
      <c r="C86" s="82" t="s">
        <v>324</v>
      </c>
      <c r="D86" s="32">
        <v>7</v>
      </c>
      <c r="E86" s="22">
        <f t="shared" si="32"/>
        <v>0</v>
      </c>
      <c r="F86" s="22">
        <f t="shared" si="33"/>
        <v>0.14285714285714285</v>
      </c>
      <c r="G86" s="22">
        <f t="shared" si="34"/>
        <v>0.2857142857142857</v>
      </c>
      <c r="H86" s="22">
        <f t="shared" si="35"/>
        <v>0.42857142857142855</v>
      </c>
      <c r="I86" s="22">
        <f t="shared" si="36"/>
        <v>0.5714285714285714</v>
      </c>
      <c r="J86" s="22">
        <f t="shared" si="37"/>
        <v>0</v>
      </c>
      <c r="K86" s="22" t="str">
        <f t="shared" si="38"/>
        <v>..</v>
      </c>
      <c r="L86" s="22">
        <f t="shared" si="39"/>
        <v>0</v>
      </c>
      <c r="M86" s="22">
        <f t="shared" si="40"/>
        <v>0.5</v>
      </c>
      <c r="N86" s="22">
        <f t="shared" si="41"/>
        <v>0.3333333333333333</v>
      </c>
      <c r="O86" s="22">
        <f t="shared" si="42"/>
        <v>0.75</v>
      </c>
      <c r="P86" s="22" t="str">
        <f t="shared" si="43"/>
        <v>..</v>
      </c>
      <c r="Q86" s="22" t="str">
        <f t="shared" si="44"/>
        <v>..</v>
      </c>
      <c r="R86" s="22">
        <f t="shared" si="45"/>
        <v>0.5714285714285714</v>
      </c>
      <c r="S86" s="32">
        <v>7</v>
      </c>
      <c r="T86" s="31">
        <f t="shared" si="46"/>
        <v>1</v>
      </c>
      <c r="U86" s="31">
        <f t="shared" si="47"/>
        <v>1</v>
      </c>
      <c r="V86" s="38">
        <v>7</v>
      </c>
      <c r="W86" s="39">
        <v>7</v>
      </c>
      <c r="X86" s="39">
        <v>0</v>
      </c>
      <c r="Y86" s="39">
        <v>0</v>
      </c>
      <c r="Z86" s="39">
        <v>1</v>
      </c>
      <c r="AA86" s="39">
        <v>3</v>
      </c>
      <c r="AB86" s="39">
        <v>0</v>
      </c>
      <c r="AC86" s="39">
        <v>0</v>
      </c>
      <c r="AD86" s="39">
        <v>4</v>
      </c>
      <c r="AE86" s="39">
        <v>0</v>
      </c>
      <c r="AF86" s="39">
        <v>1</v>
      </c>
      <c r="AG86" s="39">
        <v>1</v>
      </c>
      <c r="AH86" s="39">
        <v>1</v>
      </c>
      <c r="AI86" s="39">
        <v>0</v>
      </c>
      <c r="AJ86" s="39">
        <v>0</v>
      </c>
      <c r="AK86" s="39">
        <v>3</v>
      </c>
    </row>
    <row r="87" spans="1:37" ht="12.75">
      <c r="A87" t="s">
        <v>389</v>
      </c>
      <c r="B87" s="35"/>
      <c r="C87" s="64" t="s">
        <v>325</v>
      </c>
      <c r="D87" s="32">
        <v>0</v>
      </c>
      <c r="E87" s="22" t="str">
        <f t="shared" si="32"/>
        <v>..</v>
      </c>
      <c r="F87" s="22" t="str">
        <f t="shared" si="33"/>
        <v>..</v>
      </c>
      <c r="G87" s="22" t="str">
        <f t="shared" si="34"/>
        <v>..</v>
      </c>
      <c r="H87" s="22" t="str">
        <f t="shared" si="35"/>
        <v>..</v>
      </c>
      <c r="I87" s="22" t="str">
        <f t="shared" si="36"/>
        <v>..</v>
      </c>
      <c r="J87" s="22" t="str">
        <f t="shared" si="37"/>
        <v>..</v>
      </c>
      <c r="K87" s="22" t="str">
        <f t="shared" si="38"/>
        <v>..</v>
      </c>
      <c r="L87" s="22" t="str">
        <f t="shared" si="39"/>
        <v>..</v>
      </c>
      <c r="M87" s="22" t="str">
        <f t="shared" si="40"/>
        <v>..</v>
      </c>
      <c r="N87" s="22" t="str">
        <f t="shared" si="41"/>
        <v>..</v>
      </c>
      <c r="O87" s="22" t="str">
        <f t="shared" si="42"/>
        <v>..</v>
      </c>
      <c r="P87" s="22" t="str">
        <f t="shared" si="43"/>
        <v>..</v>
      </c>
      <c r="Q87" s="22" t="str">
        <f t="shared" si="44"/>
        <v>..</v>
      </c>
      <c r="R87" s="22" t="str">
        <f t="shared" si="45"/>
        <v>..</v>
      </c>
      <c r="S87" s="32">
        <v>0</v>
      </c>
      <c r="T87" s="31" t="str">
        <f t="shared" si="46"/>
        <v>..</v>
      </c>
      <c r="U87" s="31" t="str">
        <f t="shared" si="47"/>
        <v>..</v>
      </c>
      <c r="V87" s="38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0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</row>
    <row r="88" spans="1:37" ht="12.75">
      <c r="A88" t="s">
        <v>244</v>
      </c>
      <c r="B88" s="35"/>
      <c r="C88" s="64" t="s">
        <v>96</v>
      </c>
      <c r="D88" s="32">
        <v>14</v>
      </c>
      <c r="E88" s="22">
        <f t="shared" si="32"/>
        <v>0</v>
      </c>
      <c r="F88" s="22">
        <f t="shared" si="33"/>
        <v>0</v>
      </c>
      <c r="G88" s="22">
        <f t="shared" si="34"/>
        <v>0</v>
      </c>
      <c r="H88" s="22">
        <f t="shared" si="35"/>
        <v>0</v>
      </c>
      <c r="I88" s="22">
        <f t="shared" si="36"/>
        <v>1</v>
      </c>
      <c r="J88" s="22">
        <f t="shared" si="37"/>
        <v>0</v>
      </c>
      <c r="K88" s="22" t="str">
        <f t="shared" si="38"/>
        <v>..</v>
      </c>
      <c r="L88" s="22" t="str">
        <f t="shared" si="39"/>
        <v>..</v>
      </c>
      <c r="M88" s="22" t="str">
        <f t="shared" si="40"/>
        <v>..</v>
      </c>
      <c r="N88" s="22" t="str">
        <f t="shared" si="41"/>
        <v>..</v>
      </c>
      <c r="O88" s="22">
        <f t="shared" si="42"/>
        <v>0.2857142857142857</v>
      </c>
      <c r="P88" s="22" t="str">
        <f t="shared" si="43"/>
        <v>..</v>
      </c>
      <c r="Q88" s="22" t="str">
        <f t="shared" si="44"/>
        <v>..</v>
      </c>
      <c r="R88" s="22">
        <f t="shared" si="45"/>
        <v>0.2857142857142857</v>
      </c>
      <c r="S88" s="32">
        <v>14</v>
      </c>
      <c r="T88" s="31">
        <f t="shared" si="46"/>
        <v>1</v>
      </c>
      <c r="U88" s="31">
        <f t="shared" si="47"/>
        <v>1</v>
      </c>
      <c r="V88" s="38">
        <v>14</v>
      </c>
      <c r="W88" s="39">
        <v>14</v>
      </c>
      <c r="X88" s="39">
        <v>0</v>
      </c>
      <c r="Y88" s="39">
        <v>0</v>
      </c>
      <c r="Z88" s="39">
        <v>0</v>
      </c>
      <c r="AA88" s="39">
        <v>4</v>
      </c>
      <c r="AB88" s="39">
        <v>0</v>
      </c>
      <c r="AC88" s="39">
        <v>0</v>
      </c>
      <c r="AD88" s="39">
        <v>4</v>
      </c>
      <c r="AE88" s="39">
        <v>0</v>
      </c>
      <c r="AF88" s="39">
        <v>0</v>
      </c>
      <c r="AG88" s="39">
        <v>0</v>
      </c>
      <c r="AH88" s="39">
        <v>10</v>
      </c>
      <c r="AI88" s="39">
        <v>0</v>
      </c>
      <c r="AJ88" s="39">
        <v>0</v>
      </c>
      <c r="AK88" s="39">
        <v>10</v>
      </c>
    </row>
    <row r="89" spans="1:37" ht="12.75">
      <c r="A89" t="s">
        <v>246</v>
      </c>
      <c r="B89" s="35"/>
      <c r="C89" s="64" t="s">
        <v>98</v>
      </c>
      <c r="D89" s="32">
        <v>4578</v>
      </c>
      <c r="E89" s="22" t="str">
        <f t="shared" si="32"/>
        <v>..</v>
      </c>
      <c r="F89" s="22" t="str">
        <f t="shared" si="33"/>
        <v>..</v>
      </c>
      <c r="G89" s="22" t="str">
        <f t="shared" si="34"/>
        <v>..</v>
      </c>
      <c r="H89" s="22" t="str">
        <f t="shared" si="35"/>
        <v>..</v>
      </c>
      <c r="I89" s="22" t="str">
        <f t="shared" si="36"/>
        <v>..</v>
      </c>
      <c r="J89" s="22" t="str">
        <f t="shared" si="37"/>
        <v>..</v>
      </c>
      <c r="K89" s="22" t="str">
        <f t="shared" si="38"/>
        <v>..</v>
      </c>
      <c r="L89" s="22" t="str">
        <f t="shared" si="39"/>
        <v>..</v>
      </c>
      <c r="M89" s="22" t="str">
        <f t="shared" si="40"/>
        <v>..</v>
      </c>
      <c r="N89" s="22" t="str">
        <f t="shared" si="41"/>
        <v>..</v>
      </c>
      <c r="O89" s="22" t="str">
        <f t="shared" si="42"/>
        <v>..</v>
      </c>
      <c r="P89" s="22" t="str">
        <f t="shared" si="43"/>
        <v>..</v>
      </c>
      <c r="Q89" s="22" t="str">
        <f t="shared" si="44"/>
        <v>..</v>
      </c>
      <c r="R89" s="22" t="str">
        <f t="shared" si="45"/>
        <v>..</v>
      </c>
      <c r="S89" s="32">
        <v>5414</v>
      </c>
      <c r="T89" s="31">
        <f t="shared" si="46"/>
        <v>0</v>
      </c>
      <c r="U89" s="31">
        <f t="shared" si="47"/>
        <v>0</v>
      </c>
      <c r="V89" s="38">
        <v>5414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</row>
    <row r="90" spans="1:37" ht="12.75">
      <c r="A90" t="s">
        <v>390</v>
      </c>
      <c r="B90" s="35"/>
      <c r="C90" s="64" t="s">
        <v>99</v>
      </c>
      <c r="D90" s="32">
        <v>0</v>
      </c>
      <c r="E90" s="22" t="str">
        <f t="shared" si="32"/>
        <v>..</v>
      </c>
      <c r="F90" s="22" t="str">
        <f t="shared" si="33"/>
        <v>..</v>
      </c>
      <c r="G90" s="22" t="str">
        <f t="shared" si="34"/>
        <v>..</v>
      </c>
      <c r="H90" s="22" t="str">
        <f t="shared" si="35"/>
        <v>..</v>
      </c>
      <c r="I90" s="22" t="str">
        <f t="shared" si="36"/>
        <v>..</v>
      </c>
      <c r="J90" s="22" t="str">
        <f t="shared" si="37"/>
        <v>..</v>
      </c>
      <c r="K90" s="22" t="str">
        <f t="shared" si="38"/>
        <v>..</v>
      </c>
      <c r="L90" s="22" t="str">
        <f t="shared" si="39"/>
        <v>..</v>
      </c>
      <c r="M90" s="22" t="str">
        <f t="shared" si="40"/>
        <v>..</v>
      </c>
      <c r="N90" s="22" t="str">
        <f t="shared" si="41"/>
        <v>..</v>
      </c>
      <c r="O90" s="22" t="str">
        <f t="shared" si="42"/>
        <v>..</v>
      </c>
      <c r="P90" s="22" t="str">
        <f t="shared" si="43"/>
        <v>..</v>
      </c>
      <c r="Q90" s="22" t="str">
        <f t="shared" si="44"/>
        <v>..</v>
      </c>
      <c r="R90" s="22" t="str">
        <f t="shared" si="45"/>
        <v>..</v>
      </c>
      <c r="S90" s="32">
        <v>83</v>
      </c>
      <c r="T90" s="31">
        <f t="shared" si="46"/>
        <v>0</v>
      </c>
      <c r="U90" s="31">
        <f t="shared" si="47"/>
        <v>0</v>
      </c>
      <c r="V90" s="38">
        <v>83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</row>
    <row r="91" spans="1:37" ht="12.75">
      <c r="A91" t="s">
        <v>248</v>
      </c>
      <c r="B91" s="35"/>
      <c r="C91" s="64" t="s">
        <v>101</v>
      </c>
      <c r="D91" s="32">
        <v>84821</v>
      </c>
      <c r="E91" s="22">
        <f t="shared" si="32"/>
        <v>0.07076840045874654</v>
      </c>
      <c r="F91" s="22">
        <f t="shared" si="33"/>
        <v>0.11900425015179114</v>
      </c>
      <c r="G91" s="22">
        <f t="shared" si="34"/>
        <v>0.1592794980773123</v>
      </c>
      <c r="H91" s="22">
        <f t="shared" si="35"/>
        <v>0.34905214868784995</v>
      </c>
      <c r="I91" s="22">
        <f t="shared" si="36"/>
        <v>0.6035215543412265</v>
      </c>
      <c r="J91" s="22">
        <f t="shared" si="37"/>
        <v>0.047426296970923564</v>
      </c>
      <c r="K91" s="22">
        <f t="shared" si="38"/>
        <v>0.5042897998093422</v>
      </c>
      <c r="L91" s="22">
        <f t="shared" si="39"/>
        <v>0.5277777777777778</v>
      </c>
      <c r="M91" s="22">
        <f t="shared" si="40"/>
        <v>0.5074121135112241</v>
      </c>
      <c r="N91" s="22">
        <f t="shared" si="41"/>
        <v>0.5137224584460766</v>
      </c>
      <c r="O91" s="22">
        <f t="shared" si="42"/>
        <v>0.4327073552425665</v>
      </c>
      <c r="P91" s="22">
        <f t="shared" si="43"/>
        <v>0.4751066856330014</v>
      </c>
      <c r="Q91" s="22">
        <f t="shared" si="44"/>
        <v>0.49084259550272863</v>
      </c>
      <c r="R91" s="22">
        <f t="shared" si="45"/>
        <v>0.4859763501962957</v>
      </c>
      <c r="S91" s="32">
        <v>184821</v>
      </c>
      <c r="T91" s="31">
        <f t="shared" si="46"/>
        <v>0.08020192510591329</v>
      </c>
      <c r="U91" s="31">
        <f t="shared" si="47"/>
        <v>0.45893594342634225</v>
      </c>
      <c r="V91" s="38">
        <v>184821</v>
      </c>
      <c r="W91" s="39">
        <v>14823</v>
      </c>
      <c r="X91" s="39">
        <v>529</v>
      </c>
      <c r="Y91" s="39">
        <v>931</v>
      </c>
      <c r="Z91" s="39">
        <v>1198</v>
      </c>
      <c r="AA91" s="39">
        <v>3871</v>
      </c>
      <c r="AB91" s="39">
        <v>334</v>
      </c>
      <c r="AC91" s="39">
        <v>34358</v>
      </c>
      <c r="AD91" s="39">
        <v>41221</v>
      </c>
      <c r="AE91" s="39">
        <v>520</v>
      </c>
      <c r="AF91" s="39">
        <v>833</v>
      </c>
      <c r="AG91" s="39">
        <v>1163</v>
      </c>
      <c r="AH91" s="39">
        <v>5075</v>
      </c>
      <c r="AI91" s="39">
        <v>369</v>
      </c>
      <c r="AJ91" s="39">
        <v>35640</v>
      </c>
      <c r="AK91" s="39">
        <v>43600</v>
      </c>
    </row>
    <row r="92" spans="1:37" ht="12.75">
      <c r="A92" t="s">
        <v>249</v>
      </c>
      <c r="B92" s="35"/>
      <c r="C92" s="64" t="s">
        <v>102</v>
      </c>
      <c r="D92" s="32">
        <v>811</v>
      </c>
      <c r="E92" s="22">
        <f t="shared" si="32"/>
        <v>0.06165228113440197</v>
      </c>
      <c r="F92" s="22">
        <f t="shared" si="33"/>
        <v>0.08877928483353884</v>
      </c>
      <c r="G92" s="22">
        <f t="shared" si="34"/>
        <v>0.10480887792848335</v>
      </c>
      <c r="H92" s="22">
        <f t="shared" si="35"/>
        <v>0.25524044389642414</v>
      </c>
      <c r="I92" s="22">
        <f t="shared" si="36"/>
        <v>0.7336621454993835</v>
      </c>
      <c r="J92" s="22">
        <f t="shared" si="37"/>
        <v>0.011097410604192354</v>
      </c>
      <c r="K92" s="22">
        <f t="shared" si="38"/>
        <v>0.52</v>
      </c>
      <c r="L92" s="22">
        <f t="shared" si="39"/>
        <v>0.3194444444444444</v>
      </c>
      <c r="M92" s="22">
        <f t="shared" si="40"/>
        <v>0.23529411764705882</v>
      </c>
      <c r="N92" s="22">
        <f t="shared" si="41"/>
        <v>0.3333333333333333</v>
      </c>
      <c r="O92" s="22">
        <f t="shared" si="42"/>
        <v>0.18823529411764706</v>
      </c>
      <c r="P92" s="22">
        <f t="shared" si="43"/>
        <v>0.3333333333333333</v>
      </c>
      <c r="Q92" s="22" t="str">
        <f t="shared" si="44"/>
        <v>..</v>
      </c>
      <c r="R92" s="22">
        <f t="shared" si="45"/>
        <v>0.22688039457459927</v>
      </c>
      <c r="S92" s="32">
        <v>811</v>
      </c>
      <c r="T92" s="31">
        <f t="shared" si="46"/>
        <v>1</v>
      </c>
      <c r="U92" s="31">
        <f t="shared" si="47"/>
        <v>1</v>
      </c>
      <c r="V92" s="38">
        <v>811</v>
      </c>
      <c r="W92" s="39">
        <v>811</v>
      </c>
      <c r="X92" s="39">
        <v>26</v>
      </c>
      <c r="Y92" s="39">
        <v>23</v>
      </c>
      <c r="Z92" s="39">
        <v>20</v>
      </c>
      <c r="AA92" s="39">
        <v>112</v>
      </c>
      <c r="AB92" s="39">
        <v>3</v>
      </c>
      <c r="AC92" s="39">
        <v>0</v>
      </c>
      <c r="AD92" s="39">
        <v>184</v>
      </c>
      <c r="AE92" s="39">
        <v>24</v>
      </c>
      <c r="AF92" s="39">
        <v>49</v>
      </c>
      <c r="AG92" s="39">
        <v>65</v>
      </c>
      <c r="AH92" s="39">
        <v>483</v>
      </c>
      <c r="AI92" s="39">
        <v>6</v>
      </c>
      <c r="AJ92" s="39">
        <v>0</v>
      </c>
      <c r="AK92" s="39">
        <v>627</v>
      </c>
    </row>
    <row r="93" spans="1:37" ht="12.75">
      <c r="A93" t="s">
        <v>250</v>
      </c>
      <c r="B93" s="35"/>
      <c r="C93" s="64" t="s">
        <v>367</v>
      </c>
      <c r="D93" s="32">
        <v>1073366</v>
      </c>
      <c r="E93" s="22">
        <f t="shared" si="32"/>
        <v>0.07407407407407407</v>
      </c>
      <c r="F93" s="22">
        <f t="shared" si="33"/>
        <v>0.19753086419753085</v>
      </c>
      <c r="G93" s="22">
        <f t="shared" si="34"/>
        <v>0.12345679012345678</v>
      </c>
      <c r="H93" s="22">
        <f t="shared" si="35"/>
        <v>0.3950617283950617</v>
      </c>
      <c r="I93" s="22">
        <f t="shared" si="36"/>
        <v>0.5925925925925926</v>
      </c>
      <c r="J93" s="22">
        <f t="shared" si="37"/>
        <v>0.012345679012345678</v>
      </c>
      <c r="K93" s="22">
        <f t="shared" si="38"/>
        <v>0.16666666666666666</v>
      </c>
      <c r="L93" s="22">
        <f t="shared" si="39"/>
        <v>0.25</v>
      </c>
      <c r="M93" s="22">
        <f t="shared" si="40"/>
        <v>0.6</v>
      </c>
      <c r="N93" s="22">
        <f t="shared" si="41"/>
        <v>0.34375</v>
      </c>
      <c r="O93" s="22">
        <f t="shared" si="42"/>
        <v>0.4166666666666667</v>
      </c>
      <c r="P93" s="22">
        <f t="shared" si="43"/>
        <v>0</v>
      </c>
      <c r="Q93" s="22" t="str">
        <f t="shared" si="44"/>
        <v>..</v>
      </c>
      <c r="R93" s="22">
        <f t="shared" si="45"/>
        <v>0.38271604938271603</v>
      </c>
      <c r="S93" s="32">
        <v>1073366</v>
      </c>
      <c r="T93" s="31">
        <f t="shared" si="46"/>
        <v>7.546354179282742E-05</v>
      </c>
      <c r="U93" s="31">
        <f t="shared" si="47"/>
        <v>7.546354179282742E-05</v>
      </c>
      <c r="V93" s="38">
        <v>1073366</v>
      </c>
      <c r="W93" s="39">
        <v>81</v>
      </c>
      <c r="X93" s="39">
        <v>1</v>
      </c>
      <c r="Y93" s="39">
        <v>4</v>
      </c>
      <c r="Z93" s="39">
        <v>6</v>
      </c>
      <c r="AA93" s="39">
        <v>20</v>
      </c>
      <c r="AB93" s="39">
        <v>0</v>
      </c>
      <c r="AC93" s="39">
        <v>0</v>
      </c>
      <c r="AD93" s="39">
        <v>31</v>
      </c>
      <c r="AE93" s="39">
        <v>5</v>
      </c>
      <c r="AF93" s="39">
        <v>12</v>
      </c>
      <c r="AG93" s="39">
        <v>4</v>
      </c>
      <c r="AH93" s="39">
        <v>28</v>
      </c>
      <c r="AI93" s="39">
        <v>1</v>
      </c>
      <c r="AJ93" s="39">
        <v>0</v>
      </c>
      <c r="AK93" s="39">
        <v>50</v>
      </c>
    </row>
    <row r="94" spans="1:37" ht="12.75">
      <c r="A94" t="s">
        <v>251</v>
      </c>
      <c r="B94" s="35"/>
      <c r="C94" s="64" t="s">
        <v>104</v>
      </c>
      <c r="D94" s="32">
        <v>34655</v>
      </c>
      <c r="E94" s="22">
        <f t="shared" si="32"/>
        <v>0.12024238926561824</v>
      </c>
      <c r="F94" s="22">
        <f t="shared" si="33"/>
        <v>0.1731929014572212</v>
      </c>
      <c r="G94" s="22">
        <f t="shared" si="34"/>
        <v>0.16574808829894677</v>
      </c>
      <c r="H94" s="22">
        <f t="shared" si="35"/>
        <v>0.4591833790217862</v>
      </c>
      <c r="I94" s="22">
        <f t="shared" si="36"/>
        <v>0.45173856586351174</v>
      </c>
      <c r="J94" s="22">
        <f t="shared" si="37"/>
        <v>0.08907805511470206</v>
      </c>
      <c r="K94" s="22">
        <f t="shared" si="38"/>
        <v>0.48020158387329015</v>
      </c>
      <c r="L94" s="22">
        <f t="shared" si="39"/>
        <v>0.49933355548150615</v>
      </c>
      <c r="M94" s="22">
        <f t="shared" si="40"/>
        <v>0.4895543175487465</v>
      </c>
      <c r="N94" s="22">
        <f t="shared" si="41"/>
        <v>0.490793690693144</v>
      </c>
      <c r="O94" s="22">
        <f t="shared" si="42"/>
        <v>0.49096135419993614</v>
      </c>
      <c r="P94" s="22">
        <f t="shared" si="43"/>
        <v>0.48947197926789765</v>
      </c>
      <c r="Q94" s="22" t="str">
        <f t="shared" si="44"/>
        <v>..</v>
      </c>
      <c r="R94" s="22">
        <f t="shared" si="45"/>
        <v>0.4907516952820661</v>
      </c>
      <c r="S94" s="32">
        <v>34655</v>
      </c>
      <c r="T94" s="31">
        <f t="shared" si="46"/>
        <v>1</v>
      </c>
      <c r="U94" s="31">
        <f t="shared" si="47"/>
        <v>1</v>
      </c>
      <c r="V94" s="38">
        <v>34655</v>
      </c>
      <c r="W94" s="39">
        <v>34655</v>
      </c>
      <c r="X94" s="39">
        <v>2001</v>
      </c>
      <c r="Y94" s="39">
        <v>2997</v>
      </c>
      <c r="Z94" s="39">
        <v>2812</v>
      </c>
      <c r="AA94" s="39">
        <v>7686</v>
      </c>
      <c r="AB94" s="39">
        <v>1511</v>
      </c>
      <c r="AC94" s="39">
        <v>0</v>
      </c>
      <c r="AD94" s="39">
        <v>17007</v>
      </c>
      <c r="AE94" s="39">
        <v>2166</v>
      </c>
      <c r="AF94" s="39">
        <v>3005</v>
      </c>
      <c r="AG94" s="39">
        <v>2932</v>
      </c>
      <c r="AH94" s="39">
        <v>7969</v>
      </c>
      <c r="AI94" s="39">
        <v>1576</v>
      </c>
      <c r="AJ94" s="39">
        <v>0</v>
      </c>
      <c r="AK94" s="39">
        <v>17648</v>
      </c>
    </row>
    <row r="95" spans="1:37" ht="12.75">
      <c r="A95" t="s">
        <v>391</v>
      </c>
      <c r="B95" s="35"/>
      <c r="C95" s="64" t="s">
        <v>103</v>
      </c>
      <c r="D95" s="32">
        <v>0</v>
      </c>
      <c r="E95" s="22" t="str">
        <f t="shared" si="32"/>
        <v>..</v>
      </c>
      <c r="F95" s="22" t="str">
        <f t="shared" si="33"/>
        <v>..</v>
      </c>
      <c r="G95" s="22" t="str">
        <f t="shared" si="34"/>
        <v>..</v>
      </c>
      <c r="H95" s="22" t="str">
        <f t="shared" si="35"/>
        <v>..</v>
      </c>
      <c r="I95" s="22" t="str">
        <f t="shared" si="36"/>
        <v>..</v>
      </c>
      <c r="J95" s="22" t="str">
        <f t="shared" si="37"/>
        <v>..</v>
      </c>
      <c r="K95" s="22" t="str">
        <f t="shared" si="38"/>
        <v>..</v>
      </c>
      <c r="L95" s="22" t="str">
        <f t="shared" si="39"/>
        <v>..</v>
      </c>
      <c r="M95" s="22" t="str">
        <f t="shared" si="40"/>
        <v>..</v>
      </c>
      <c r="N95" s="22" t="str">
        <f t="shared" si="41"/>
        <v>..</v>
      </c>
      <c r="O95" s="22" t="str">
        <f t="shared" si="42"/>
        <v>..</v>
      </c>
      <c r="P95" s="22" t="str">
        <f t="shared" si="43"/>
        <v>..</v>
      </c>
      <c r="Q95" s="22" t="str">
        <f t="shared" si="44"/>
        <v>..</v>
      </c>
      <c r="R95" s="22" t="str">
        <f t="shared" si="45"/>
        <v>..</v>
      </c>
      <c r="S95" s="32">
        <v>9107</v>
      </c>
      <c r="T95" s="31">
        <f t="shared" si="46"/>
        <v>0</v>
      </c>
      <c r="U95" s="31">
        <f t="shared" si="47"/>
        <v>0</v>
      </c>
      <c r="V95" s="38">
        <v>9107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</row>
    <row r="96" spans="1:37" ht="12.75">
      <c r="A96" t="s">
        <v>392</v>
      </c>
      <c r="B96" s="35"/>
      <c r="C96" s="64" t="s">
        <v>105</v>
      </c>
      <c r="D96" s="32">
        <v>0</v>
      </c>
      <c r="E96" s="22" t="str">
        <f t="shared" si="32"/>
        <v>..</v>
      </c>
      <c r="F96" s="22" t="str">
        <f t="shared" si="33"/>
        <v>..</v>
      </c>
      <c r="G96" s="22" t="str">
        <f t="shared" si="34"/>
        <v>..</v>
      </c>
      <c r="H96" s="22" t="str">
        <f t="shared" si="35"/>
        <v>..</v>
      </c>
      <c r="I96" s="22" t="str">
        <f t="shared" si="36"/>
        <v>..</v>
      </c>
      <c r="J96" s="22" t="str">
        <f t="shared" si="37"/>
        <v>..</v>
      </c>
      <c r="K96" s="22" t="str">
        <f t="shared" si="38"/>
        <v>..</v>
      </c>
      <c r="L96" s="22" t="str">
        <f t="shared" si="39"/>
        <v>..</v>
      </c>
      <c r="M96" s="22" t="str">
        <f t="shared" si="40"/>
        <v>..</v>
      </c>
      <c r="N96" s="22" t="str">
        <f t="shared" si="41"/>
        <v>..</v>
      </c>
      <c r="O96" s="22" t="str">
        <f t="shared" si="42"/>
        <v>..</v>
      </c>
      <c r="P96" s="22" t="str">
        <f t="shared" si="43"/>
        <v>..</v>
      </c>
      <c r="Q96" s="22" t="str">
        <f t="shared" si="44"/>
        <v>..</v>
      </c>
      <c r="R96" s="22" t="str">
        <f t="shared" si="45"/>
        <v>..</v>
      </c>
      <c r="S96" s="32">
        <v>25471</v>
      </c>
      <c r="T96" s="31">
        <f t="shared" si="46"/>
        <v>0</v>
      </c>
      <c r="U96" s="31">
        <f t="shared" si="47"/>
        <v>0</v>
      </c>
      <c r="V96" s="38">
        <v>25471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</row>
    <row r="97" spans="1:37" ht="12.75">
      <c r="A97" t="s">
        <v>393</v>
      </c>
      <c r="B97" s="35"/>
      <c r="C97" s="64" t="s">
        <v>106</v>
      </c>
      <c r="D97" s="32">
        <v>0</v>
      </c>
      <c r="E97" s="22" t="str">
        <f t="shared" si="32"/>
        <v>..</v>
      </c>
      <c r="F97" s="22" t="str">
        <f t="shared" si="33"/>
        <v>..</v>
      </c>
      <c r="G97" s="22" t="str">
        <f t="shared" si="34"/>
        <v>..</v>
      </c>
      <c r="H97" s="22" t="str">
        <f t="shared" si="35"/>
        <v>..</v>
      </c>
      <c r="I97" s="22" t="str">
        <f t="shared" si="36"/>
        <v>..</v>
      </c>
      <c r="J97" s="22" t="str">
        <f t="shared" si="37"/>
        <v>..</v>
      </c>
      <c r="K97" s="22" t="str">
        <f t="shared" si="38"/>
        <v>..</v>
      </c>
      <c r="L97" s="22" t="str">
        <f t="shared" si="39"/>
        <v>..</v>
      </c>
      <c r="M97" s="22" t="str">
        <f t="shared" si="40"/>
        <v>..</v>
      </c>
      <c r="N97" s="22" t="str">
        <f t="shared" si="41"/>
        <v>..</v>
      </c>
      <c r="O97" s="22" t="str">
        <f t="shared" si="42"/>
        <v>..</v>
      </c>
      <c r="P97" s="22" t="str">
        <f t="shared" si="43"/>
        <v>..</v>
      </c>
      <c r="Q97" s="22" t="str">
        <f t="shared" si="44"/>
        <v>..</v>
      </c>
      <c r="R97" s="22" t="str">
        <f t="shared" si="45"/>
        <v>..</v>
      </c>
      <c r="S97" s="32">
        <v>56397</v>
      </c>
      <c r="T97" s="31">
        <f t="shared" si="46"/>
        <v>0</v>
      </c>
      <c r="U97" s="31">
        <f t="shared" si="47"/>
        <v>0</v>
      </c>
      <c r="V97" s="38">
        <v>56397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</row>
    <row r="98" spans="1:37" ht="12.75">
      <c r="A98" t="s">
        <v>7</v>
      </c>
      <c r="B98" s="35"/>
      <c r="C98" s="64" t="s">
        <v>326</v>
      </c>
      <c r="D98" s="32">
        <v>21</v>
      </c>
      <c r="E98" s="22">
        <f t="shared" si="32"/>
        <v>0.047619047619047616</v>
      </c>
      <c r="F98" s="22">
        <f t="shared" si="33"/>
        <v>0.14285714285714285</v>
      </c>
      <c r="G98" s="22">
        <f t="shared" si="34"/>
        <v>0.14285714285714285</v>
      </c>
      <c r="H98" s="22">
        <f t="shared" si="35"/>
        <v>0.3333333333333333</v>
      </c>
      <c r="I98" s="22">
        <f t="shared" si="36"/>
        <v>0.6666666666666666</v>
      </c>
      <c r="J98" s="22">
        <f t="shared" si="37"/>
        <v>0</v>
      </c>
      <c r="K98" s="22">
        <f t="shared" si="38"/>
        <v>1</v>
      </c>
      <c r="L98" s="22">
        <f t="shared" si="39"/>
        <v>0</v>
      </c>
      <c r="M98" s="22">
        <f t="shared" si="40"/>
        <v>0.3333333333333333</v>
      </c>
      <c r="N98" s="22">
        <f t="shared" si="41"/>
        <v>0.2857142857142857</v>
      </c>
      <c r="O98" s="22">
        <f t="shared" si="42"/>
        <v>0.35714285714285715</v>
      </c>
      <c r="P98" s="22" t="str">
        <f t="shared" si="43"/>
        <v>..</v>
      </c>
      <c r="Q98" s="22" t="str">
        <f t="shared" si="44"/>
        <v>..</v>
      </c>
      <c r="R98" s="22">
        <f t="shared" si="45"/>
        <v>0.3333333333333333</v>
      </c>
      <c r="S98" s="32">
        <v>21</v>
      </c>
      <c r="T98" s="31">
        <f t="shared" si="46"/>
        <v>1</v>
      </c>
      <c r="U98" s="31">
        <f t="shared" si="47"/>
        <v>1</v>
      </c>
      <c r="V98" s="38">
        <v>21</v>
      </c>
      <c r="W98" s="39">
        <v>21</v>
      </c>
      <c r="X98" s="39">
        <v>1</v>
      </c>
      <c r="Y98" s="39">
        <v>0</v>
      </c>
      <c r="Z98" s="39">
        <v>1</v>
      </c>
      <c r="AA98" s="39">
        <v>5</v>
      </c>
      <c r="AB98" s="39">
        <v>0</v>
      </c>
      <c r="AC98" s="39">
        <v>0</v>
      </c>
      <c r="AD98" s="39">
        <v>7</v>
      </c>
      <c r="AE98" s="39">
        <v>0</v>
      </c>
      <c r="AF98" s="39">
        <v>3</v>
      </c>
      <c r="AG98" s="39">
        <v>2</v>
      </c>
      <c r="AH98" s="39">
        <v>9</v>
      </c>
      <c r="AI98" s="39">
        <v>0</v>
      </c>
      <c r="AJ98" s="39">
        <v>0</v>
      </c>
      <c r="AK98" s="39">
        <v>14</v>
      </c>
    </row>
    <row r="99" spans="1:37" ht="12.75">
      <c r="A99" t="s">
        <v>253</v>
      </c>
      <c r="B99" s="35"/>
      <c r="C99" s="64" t="s">
        <v>107</v>
      </c>
      <c r="D99" s="32">
        <v>2586</v>
      </c>
      <c r="E99" s="22" t="str">
        <f t="shared" si="32"/>
        <v>..</v>
      </c>
      <c r="F99" s="22" t="str">
        <f t="shared" si="33"/>
        <v>..</v>
      </c>
      <c r="G99" s="22" t="str">
        <f t="shared" si="34"/>
        <v>..</v>
      </c>
      <c r="H99" s="22" t="str">
        <f t="shared" si="35"/>
        <v>..</v>
      </c>
      <c r="I99" s="22" t="str">
        <f t="shared" si="36"/>
        <v>..</v>
      </c>
      <c r="J99" s="22" t="str">
        <f t="shared" si="37"/>
        <v>..</v>
      </c>
      <c r="K99" s="22" t="str">
        <f t="shared" si="38"/>
        <v>..</v>
      </c>
      <c r="L99" s="22" t="str">
        <f t="shared" si="39"/>
        <v>..</v>
      </c>
      <c r="M99" s="22" t="str">
        <f t="shared" si="40"/>
        <v>..</v>
      </c>
      <c r="N99" s="22" t="str">
        <f t="shared" si="41"/>
        <v>..</v>
      </c>
      <c r="O99" s="22" t="str">
        <f t="shared" si="42"/>
        <v>..</v>
      </c>
      <c r="P99" s="22" t="str">
        <f t="shared" si="43"/>
        <v>..</v>
      </c>
      <c r="Q99" s="22">
        <f t="shared" si="44"/>
        <v>0.35846867749419953</v>
      </c>
      <c r="R99" s="22">
        <f t="shared" si="45"/>
        <v>0.35846867749419953</v>
      </c>
      <c r="S99" s="32">
        <v>2586</v>
      </c>
      <c r="T99" s="31">
        <f t="shared" si="46"/>
        <v>0</v>
      </c>
      <c r="U99" s="31">
        <f t="shared" si="47"/>
        <v>1</v>
      </c>
      <c r="V99" s="38">
        <v>2586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927</v>
      </c>
      <c r="AD99" s="39">
        <v>927</v>
      </c>
      <c r="AE99" s="39">
        <v>0</v>
      </c>
      <c r="AF99" s="39">
        <v>0</v>
      </c>
      <c r="AG99" s="39">
        <v>0</v>
      </c>
      <c r="AH99" s="39">
        <v>0</v>
      </c>
      <c r="AI99" s="39">
        <v>0</v>
      </c>
      <c r="AJ99" s="39">
        <v>1659</v>
      </c>
      <c r="AK99" s="39">
        <v>1659</v>
      </c>
    </row>
    <row r="100" spans="1:37" ht="12.75">
      <c r="A100" t="s">
        <v>252</v>
      </c>
      <c r="B100" s="35"/>
      <c r="C100" s="64" t="s">
        <v>338</v>
      </c>
      <c r="D100" s="32">
        <v>450915</v>
      </c>
      <c r="E100" s="22">
        <f t="shared" si="32"/>
        <v>0.09208865942198617</v>
      </c>
      <c r="F100" s="22">
        <f t="shared" si="33"/>
        <v>0.13351923796627366</v>
      </c>
      <c r="G100" s="22">
        <f t="shared" si="34"/>
        <v>0.10459853152088858</v>
      </c>
      <c r="H100" s="22">
        <f t="shared" si="35"/>
        <v>0.3302064289091485</v>
      </c>
      <c r="I100" s="22">
        <f t="shared" si="36"/>
        <v>0.5764125093230856</v>
      </c>
      <c r="J100" s="22">
        <f t="shared" si="37"/>
        <v>0.0933810617677659</v>
      </c>
      <c r="K100" s="22">
        <f t="shared" si="38"/>
        <v>0.48165084456289087</v>
      </c>
      <c r="L100" s="22">
        <f t="shared" si="39"/>
        <v>0.47932499248020133</v>
      </c>
      <c r="M100" s="22">
        <f t="shared" si="40"/>
        <v>0.480951466916038</v>
      </c>
      <c r="N100" s="22">
        <f t="shared" si="41"/>
        <v>0.4804888445563801</v>
      </c>
      <c r="O100" s="22">
        <f t="shared" si="42"/>
        <v>0.4831068114034902</v>
      </c>
      <c r="P100" s="22">
        <f t="shared" si="43"/>
        <v>0.5394076011918083</v>
      </c>
      <c r="Q100" s="22" t="str">
        <f t="shared" si="44"/>
        <v>..</v>
      </c>
      <c r="R100" s="22">
        <f t="shared" si="45"/>
        <v>0.4874997694487004</v>
      </c>
      <c r="S100" s="32">
        <v>450915</v>
      </c>
      <c r="T100" s="31">
        <f t="shared" si="46"/>
        <v>1</v>
      </c>
      <c r="U100" s="31">
        <f t="shared" si="47"/>
        <v>1</v>
      </c>
      <c r="V100" s="38">
        <v>450915</v>
      </c>
      <c r="W100" s="39">
        <v>450915</v>
      </c>
      <c r="X100" s="39">
        <v>20000.145704604343</v>
      </c>
      <c r="Y100" s="39">
        <v>28858.157663942595</v>
      </c>
      <c r="Z100" s="39">
        <v>22684.098465218256</v>
      </c>
      <c r="AA100" s="39">
        <v>125565.76320510264</v>
      </c>
      <c r="AB100" s="39">
        <v>22712.793502092885</v>
      </c>
      <c r="AC100" s="39">
        <v>0</v>
      </c>
      <c r="AD100" s="39">
        <v>219820.95854096074</v>
      </c>
      <c r="AE100" s="39">
        <v>21524.012158660553</v>
      </c>
      <c r="AF100" s="39">
        <v>31347.66952361969</v>
      </c>
      <c r="AG100" s="39">
        <v>24480.94837552322</v>
      </c>
      <c r="AH100" s="39">
        <v>134347.28343631653</v>
      </c>
      <c r="AI100" s="39">
        <v>19394.127964919273</v>
      </c>
      <c r="AJ100" s="39">
        <v>0</v>
      </c>
      <c r="AK100" s="39">
        <v>231094.04145903926</v>
      </c>
    </row>
    <row r="101" spans="1:37" ht="12.75">
      <c r="A101" t="s">
        <v>254</v>
      </c>
      <c r="B101" s="35"/>
      <c r="C101" s="64" t="s">
        <v>108</v>
      </c>
      <c r="D101" s="32">
        <v>4406</v>
      </c>
      <c r="E101" s="22" t="str">
        <f t="shared" si="32"/>
        <v>..</v>
      </c>
      <c r="F101" s="22" t="str">
        <f t="shared" si="33"/>
        <v>..</v>
      </c>
      <c r="G101" s="22" t="str">
        <f t="shared" si="34"/>
        <v>..</v>
      </c>
      <c r="H101" s="22" t="str">
        <f t="shared" si="35"/>
        <v>..</v>
      </c>
      <c r="I101" s="22" t="str">
        <f t="shared" si="36"/>
        <v>..</v>
      </c>
      <c r="J101" s="22" t="str">
        <f t="shared" si="37"/>
        <v>..</v>
      </c>
      <c r="K101" s="22" t="str">
        <f t="shared" si="38"/>
        <v>..</v>
      </c>
      <c r="L101" s="22" t="str">
        <f t="shared" si="39"/>
        <v>..</v>
      </c>
      <c r="M101" s="22" t="str">
        <f t="shared" si="40"/>
        <v>..</v>
      </c>
      <c r="N101" s="22" t="str">
        <f t="shared" si="41"/>
        <v>..</v>
      </c>
      <c r="O101" s="22" t="str">
        <f t="shared" si="42"/>
        <v>..</v>
      </c>
      <c r="P101" s="22" t="str">
        <f t="shared" si="43"/>
        <v>..</v>
      </c>
      <c r="Q101" s="22" t="str">
        <f t="shared" si="44"/>
        <v>..</v>
      </c>
      <c r="R101" s="22" t="str">
        <f t="shared" si="45"/>
        <v>..</v>
      </c>
      <c r="S101" s="32">
        <v>4406</v>
      </c>
      <c r="T101" s="31">
        <f t="shared" si="46"/>
        <v>0</v>
      </c>
      <c r="U101" s="31">
        <f t="shared" si="47"/>
        <v>0</v>
      </c>
      <c r="V101" s="38">
        <v>4406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</row>
    <row r="102" spans="1:37" ht="12.75">
      <c r="A102" t="s">
        <v>255</v>
      </c>
      <c r="B102" s="35"/>
      <c r="C102" s="64" t="s">
        <v>109</v>
      </c>
      <c r="D102" s="32">
        <v>402905</v>
      </c>
      <c r="E102" s="22">
        <f t="shared" si="32"/>
        <v>0.14732008786190293</v>
      </c>
      <c r="F102" s="22">
        <f t="shared" si="33"/>
        <v>0.22643799406808057</v>
      </c>
      <c r="G102" s="22">
        <f t="shared" si="34"/>
        <v>0.13831300182425138</v>
      </c>
      <c r="H102" s="22">
        <f t="shared" si="35"/>
        <v>0.5120710837542348</v>
      </c>
      <c r="I102" s="22">
        <f t="shared" si="36"/>
        <v>0.45758677603901665</v>
      </c>
      <c r="J102" s="22">
        <f t="shared" si="37"/>
        <v>0.03034214020674849</v>
      </c>
      <c r="K102" s="22">
        <f t="shared" si="38"/>
        <v>0.4896050946829301</v>
      </c>
      <c r="L102" s="22">
        <f t="shared" si="39"/>
        <v>0.4827967950193461</v>
      </c>
      <c r="M102" s="22">
        <f t="shared" si="40"/>
        <v>0.45647531717120965</v>
      </c>
      <c r="N102" s="22">
        <f t="shared" si="41"/>
        <v>0.47764594117761106</v>
      </c>
      <c r="O102" s="22">
        <f t="shared" si="42"/>
        <v>0.5062105400186587</v>
      </c>
      <c r="P102" s="22">
        <f t="shared" si="43"/>
        <v>0.5123108384458078</v>
      </c>
      <c r="Q102" s="22" t="str">
        <f t="shared" si="44"/>
        <v>..</v>
      </c>
      <c r="R102" s="22">
        <f t="shared" si="45"/>
        <v>0.49176853104329804</v>
      </c>
      <c r="S102" s="32">
        <v>402905</v>
      </c>
      <c r="T102" s="31">
        <f t="shared" si="46"/>
        <v>1</v>
      </c>
      <c r="U102" s="31">
        <f t="shared" si="47"/>
        <v>1</v>
      </c>
      <c r="V102" s="38">
        <v>402905</v>
      </c>
      <c r="W102" s="39">
        <v>402905</v>
      </c>
      <c r="X102" s="39">
        <v>29061</v>
      </c>
      <c r="Y102" s="39">
        <v>44047</v>
      </c>
      <c r="Z102" s="39">
        <v>25438</v>
      </c>
      <c r="AA102" s="39">
        <v>93327</v>
      </c>
      <c r="AB102" s="39">
        <v>6263</v>
      </c>
      <c r="AC102" s="39">
        <v>0</v>
      </c>
      <c r="AD102" s="39">
        <v>198136</v>
      </c>
      <c r="AE102" s="39">
        <v>30295</v>
      </c>
      <c r="AF102" s="39">
        <v>47186</v>
      </c>
      <c r="AG102" s="39">
        <v>30289</v>
      </c>
      <c r="AH102" s="39">
        <v>91037</v>
      </c>
      <c r="AI102" s="39">
        <v>5962</v>
      </c>
      <c r="AJ102" s="39">
        <v>0</v>
      </c>
      <c r="AK102" s="39">
        <v>204769</v>
      </c>
    </row>
    <row r="103" spans="1:37" ht="12.75">
      <c r="A103" t="s">
        <v>258</v>
      </c>
      <c r="B103" s="35"/>
      <c r="C103" s="64" t="s">
        <v>112</v>
      </c>
      <c r="D103" s="32">
        <v>184</v>
      </c>
      <c r="E103" s="22">
        <f t="shared" si="32"/>
        <v>0.10869565217391304</v>
      </c>
      <c r="F103" s="22">
        <f t="shared" si="33"/>
        <v>0.1793478260869565</v>
      </c>
      <c r="G103" s="22">
        <f t="shared" si="34"/>
        <v>0.14130434782608695</v>
      </c>
      <c r="H103" s="22">
        <f t="shared" si="35"/>
        <v>0.42934782608695654</v>
      </c>
      <c r="I103" s="22">
        <f t="shared" si="36"/>
        <v>0.532608695652174</v>
      </c>
      <c r="J103" s="22">
        <f t="shared" si="37"/>
        <v>0.03804347826086957</v>
      </c>
      <c r="K103" s="22">
        <f t="shared" si="38"/>
        <v>0.5</v>
      </c>
      <c r="L103" s="22">
        <f t="shared" si="39"/>
        <v>0.3939393939393939</v>
      </c>
      <c r="M103" s="22">
        <f t="shared" si="40"/>
        <v>0.34615384615384615</v>
      </c>
      <c r="N103" s="22">
        <f t="shared" si="41"/>
        <v>0.4050632911392405</v>
      </c>
      <c r="O103" s="22">
        <f t="shared" si="42"/>
        <v>0.5204081632653061</v>
      </c>
      <c r="P103" s="22">
        <f t="shared" si="43"/>
        <v>0.42857142857142855</v>
      </c>
      <c r="Q103" s="22" t="str">
        <f t="shared" si="44"/>
        <v>..</v>
      </c>
      <c r="R103" s="22">
        <f t="shared" si="45"/>
        <v>0.4673913043478261</v>
      </c>
      <c r="S103" s="32">
        <v>184</v>
      </c>
      <c r="T103" s="31">
        <f t="shared" si="46"/>
        <v>1</v>
      </c>
      <c r="U103" s="31">
        <f t="shared" si="47"/>
        <v>1</v>
      </c>
      <c r="V103" s="38">
        <v>184</v>
      </c>
      <c r="W103" s="39">
        <v>184</v>
      </c>
      <c r="X103" s="39">
        <v>10</v>
      </c>
      <c r="Y103" s="39">
        <v>13</v>
      </c>
      <c r="Z103" s="39">
        <v>9</v>
      </c>
      <c r="AA103" s="39">
        <v>51</v>
      </c>
      <c r="AB103" s="39">
        <v>3</v>
      </c>
      <c r="AC103" s="39">
        <v>0</v>
      </c>
      <c r="AD103" s="39">
        <v>86</v>
      </c>
      <c r="AE103" s="39">
        <v>10</v>
      </c>
      <c r="AF103" s="39">
        <v>20</v>
      </c>
      <c r="AG103" s="39">
        <v>17</v>
      </c>
      <c r="AH103" s="39">
        <v>47</v>
      </c>
      <c r="AI103" s="39">
        <v>4</v>
      </c>
      <c r="AJ103" s="39">
        <v>0</v>
      </c>
      <c r="AK103" s="39">
        <v>98</v>
      </c>
    </row>
    <row r="104" spans="1:37" ht="12.75">
      <c r="A104" t="s">
        <v>256</v>
      </c>
      <c r="B104" s="35"/>
      <c r="C104" s="64" t="s">
        <v>110</v>
      </c>
      <c r="D104" s="32">
        <v>2458</v>
      </c>
      <c r="E104" s="22">
        <f t="shared" si="32"/>
        <v>0.05708661417322835</v>
      </c>
      <c r="F104" s="22">
        <f t="shared" si="33"/>
        <v>0.1594488188976378</v>
      </c>
      <c r="G104" s="22">
        <f t="shared" si="34"/>
        <v>0.13385826771653545</v>
      </c>
      <c r="H104" s="22">
        <f t="shared" si="35"/>
        <v>0.35039370078740156</v>
      </c>
      <c r="I104" s="22">
        <f t="shared" si="36"/>
        <v>0.6200787401574803</v>
      </c>
      <c r="J104" s="22">
        <f t="shared" si="37"/>
        <v>0.02952755905511811</v>
      </c>
      <c r="K104" s="22">
        <f t="shared" si="38"/>
        <v>0.4827586206896552</v>
      </c>
      <c r="L104" s="22">
        <f t="shared" si="39"/>
        <v>0.5802469135802469</v>
      </c>
      <c r="M104" s="22">
        <f t="shared" si="40"/>
        <v>0.45588235294117646</v>
      </c>
      <c r="N104" s="22">
        <f t="shared" si="41"/>
        <v>0.5168539325842697</v>
      </c>
      <c r="O104" s="22">
        <f t="shared" si="42"/>
        <v>0.3333333333333333</v>
      </c>
      <c r="P104" s="22">
        <f t="shared" si="43"/>
        <v>0.4666666666666667</v>
      </c>
      <c r="Q104" s="22">
        <f t="shared" si="44"/>
        <v>0.5230769230769231</v>
      </c>
      <c r="R104" s="22">
        <f t="shared" si="45"/>
        <v>0.4979658258746949</v>
      </c>
      <c r="S104" s="32">
        <v>2458</v>
      </c>
      <c r="T104" s="31">
        <f t="shared" si="46"/>
        <v>0.20667209113100082</v>
      </c>
      <c r="U104" s="31">
        <f t="shared" si="47"/>
        <v>1</v>
      </c>
      <c r="V104" s="38">
        <v>2458</v>
      </c>
      <c r="W104" s="39">
        <v>508</v>
      </c>
      <c r="X104" s="39">
        <v>14</v>
      </c>
      <c r="Y104" s="39">
        <v>47</v>
      </c>
      <c r="Z104" s="39">
        <v>31</v>
      </c>
      <c r="AA104" s="39">
        <v>105</v>
      </c>
      <c r="AB104" s="39">
        <v>7</v>
      </c>
      <c r="AC104" s="39">
        <v>1020</v>
      </c>
      <c r="AD104" s="39">
        <v>1224</v>
      </c>
      <c r="AE104" s="39">
        <v>15</v>
      </c>
      <c r="AF104" s="39">
        <v>34</v>
      </c>
      <c r="AG104" s="39">
        <v>37</v>
      </c>
      <c r="AH104" s="39">
        <v>210</v>
      </c>
      <c r="AI104" s="39">
        <v>8</v>
      </c>
      <c r="AJ104" s="39">
        <v>930</v>
      </c>
      <c r="AK104" s="39">
        <v>1234</v>
      </c>
    </row>
    <row r="105" spans="1:37" ht="12.75">
      <c r="A105" t="s">
        <v>394</v>
      </c>
      <c r="B105" s="35"/>
      <c r="C105" s="64" t="s">
        <v>113</v>
      </c>
      <c r="D105" s="32">
        <v>0</v>
      </c>
      <c r="E105" s="22" t="str">
        <f t="shared" si="32"/>
        <v>..</v>
      </c>
      <c r="F105" s="22" t="str">
        <f t="shared" si="33"/>
        <v>..</v>
      </c>
      <c r="G105" s="22" t="str">
        <f t="shared" si="34"/>
        <v>..</v>
      </c>
      <c r="H105" s="22" t="str">
        <f t="shared" si="35"/>
        <v>..</v>
      </c>
      <c r="I105" s="22" t="str">
        <f t="shared" si="36"/>
        <v>..</v>
      </c>
      <c r="J105" s="22" t="str">
        <f t="shared" si="37"/>
        <v>..</v>
      </c>
      <c r="K105" s="22" t="str">
        <f t="shared" si="38"/>
        <v>..</v>
      </c>
      <c r="L105" s="22" t="str">
        <f t="shared" si="39"/>
        <v>..</v>
      </c>
      <c r="M105" s="22" t="str">
        <f t="shared" si="40"/>
        <v>..</v>
      </c>
      <c r="N105" s="22" t="str">
        <f t="shared" si="41"/>
        <v>..</v>
      </c>
      <c r="O105" s="22" t="str">
        <f t="shared" si="42"/>
        <v>..</v>
      </c>
      <c r="P105" s="22" t="str">
        <f t="shared" si="43"/>
        <v>..</v>
      </c>
      <c r="Q105" s="22" t="str">
        <f t="shared" si="44"/>
        <v>..</v>
      </c>
      <c r="R105" s="22" t="str">
        <f t="shared" si="45"/>
        <v>..</v>
      </c>
      <c r="S105" s="32">
        <v>0</v>
      </c>
      <c r="T105" s="31" t="str">
        <f t="shared" si="46"/>
        <v>..</v>
      </c>
      <c r="U105" s="31" t="str">
        <f t="shared" si="47"/>
        <v>..</v>
      </c>
      <c r="V105" s="38">
        <v>0</v>
      </c>
      <c r="W105" s="39">
        <v>0</v>
      </c>
      <c r="X105" s="39">
        <v>0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</row>
    <row r="106" spans="1:37" ht="12.75">
      <c r="A106" t="s">
        <v>263</v>
      </c>
      <c r="B106" s="35"/>
      <c r="C106" s="64" t="s">
        <v>122</v>
      </c>
      <c r="D106" s="32">
        <v>68</v>
      </c>
      <c r="E106" s="22">
        <f t="shared" si="32"/>
        <v>0.08823529411764706</v>
      </c>
      <c r="F106" s="22">
        <f t="shared" si="33"/>
        <v>0.08823529411764706</v>
      </c>
      <c r="G106" s="22">
        <f t="shared" si="34"/>
        <v>0.10294117647058823</v>
      </c>
      <c r="H106" s="22">
        <f t="shared" si="35"/>
        <v>0.27941176470588236</v>
      </c>
      <c r="I106" s="22">
        <f t="shared" si="36"/>
        <v>0.7205882352941176</v>
      </c>
      <c r="J106" s="22">
        <f t="shared" si="37"/>
        <v>0</v>
      </c>
      <c r="K106" s="22">
        <f t="shared" si="38"/>
        <v>0.5</v>
      </c>
      <c r="L106" s="22">
        <f t="shared" si="39"/>
        <v>0.16666666666666666</v>
      </c>
      <c r="M106" s="22">
        <f t="shared" si="40"/>
        <v>0.5714285714285714</v>
      </c>
      <c r="N106" s="22">
        <f t="shared" si="41"/>
        <v>0.42105263157894735</v>
      </c>
      <c r="O106" s="22">
        <f t="shared" si="42"/>
        <v>0.22448979591836735</v>
      </c>
      <c r="P106" s="22" t="str">
        <f t="shared" si="43"/>
        <v>..</v>
      </c>
      <c r="Q106" s="22" t="str">
        <f t="shared" si="44"/>
        <v>..</v>
      </c>
      <c r="R106" s="22">
        <f t="shared" si="45"/>
        <v>0.27941176470588236</v>
      </c>
      <c r="S106" s="32">
        <v>68</v>
      </c>
      <c r="T106" s="31">
        <f t="shared" si="46"/>
        <v>1</v>
      </c>
      <c r="U106" s="31">
        <f t="shared" si="47"/>
        <v>1</v>
      </c>
      <c r="V106" s="38">
        <v>68</v>
      </c>
      <c r="W106" s="39">
        <v>68</v>
      </c>
      <c r="X106" s="39">
        <v>3</v>
      </c>
      <c r="Y106" s="39">
        <v>1</v>
      </c>
      <c r="Z106" s="39">
        <v>4</v>
      </c>
      <c r="AA106" s="39">
        <v>11</v>
      </c>
      <c r="AB106" s="39">
        <v>0</v>
      </c>
      <c r="AC106" s="39">
        <v>0</v>
      </c>
      <c r="AD106" s="39">
        <v>19</v>
      </c>
      <c r="AE106" s="39">
        <v>3</v>
      </c>
      <c r="AF106" s="39">
        <v>5</v>
      </c>
      <c r="AG106" s="39">
        <v>3</v>
      </c>
      <c r="AH106" s="39">
        <v>38</v>
      </c>
      <c r="AI106" s="39">
        <v>0</v>
      </c>
      <c r="AJ106" s="39">
        <v>0</v>
      </c>
      <c r="AK106" s="39">
        <v>49</v>
      </c>
    </row>
    <row r="107" spans="1:37" ht="12.75">
      <c r="A107" t="s">
        <v>261</v>
      </c>
      <c r="B107" s="35"/>
      <c r="C107" s="64" t="s">
        <v>116</v>
      </c>
      <c r="D107" s="32">
        <v>8063</v>
      </c>
      <c r="E107" s="22">
        <f t="shared" si="32"/>
        <v>0.11682996403323825</v>
      </c>
      <c r="F107" s="22">
        <f t="shared" si="33"/>
        <v>0.1283641324569019</v>
      </c>
      <c r="G107" s="22">
        <f t="shared" si="34"/>
        <v>0.0890487411633387</v>
      </c>
      <c r="H107" s="22">
        <f t="shared" si="35"/>
        <v>0.33424283765347884</v>
      </c>
      <c r="I107" s="22">
        <f t="shared" si="36"/>
        <v>0.6325189135557485</v>
      </c>
      <c r="J107" s="22">
        <f t="shared" si="37"/>
        <v>0.03323824879077267</v>
      </c>
      <c r="K107" s="22">
        <f t="shared" si="38"/>
        <v>0.4692144373673036</v>
      </c>
      <c r="L107" s="22">
        <f t="shared" si="39"/>
        <v>0.4628019323671498</v>
      </c>
      <c r="M107" s="22">
        <f t="shared" si="40"/>
        <v>0.47493036211699163</v>
      </c>
      <c r="N107" s="22">
        <f t="shared" si="41"/>
        <v>0.46827458256029686</v>
      </c>
      <c r="O107" s="22">
        <f t="shared" si="42"/>
        <v>0.33666666666666667</v>
      </c>
      <c r="P107" s="22">
        <f t="shared" si="43"/>
        <v>0.5</v>
      </c>
      <c r="Q107" s="22" t="str">
        <f t="shared" si="44"/>
        <v>..</v>
      </c>
      <c r="R107" s="22">
        <f t="shared" si="45"/>
        <v>0.3860845839017735</v>
      </c>
      <c r="S107" s="32">
        <v>8063</v>
      </c>
      <c r="T107" s="31">
        <f t="shared" si="46"/>
        <v>1</v>
      </c>
      <c r="U107" s="31">
        <f t="shared" si="47"/>
        <v>1</v>
      </c>
      <c r="V107" s="38">
        <v>8063</v>
      </c>
      <c r="W107" s="39">
        <v>8063</v>
      </c>
      <c r="X107" s="39">
        <v>442</v>
      </c>
      <c r="Y107" s="39">
        <v>479</v>
      </c>
      <c r="Z107" s="39">
        <v>341</v>
      </c>
      <c r="AA107" s="39">
        <v>1717</v>
      </c>
      <c r="AB107" s="39">
        <v>134</v>
      </c>
      <c r="AC107" s="39">
        <v>0</v>
      </c>
      <c r="AD107" s="39">
        <v>3113</v>
      </c>
      <c r="AE107" s="39">
        <v>500</v>
      </c>
      <c r="AF107" s="39">
        <v>556</v>
      </c>
      <c r="AG107" s="39">
        <v>377</v>
      </c>
      <c r="AH107" s="39">
        <v>3383</v>
      </c>
      <c r="AI107" s="39">
        <v>134</v>
      </c>
      <c r="AJ107" s="39">
        <v>0</v>
      </c>
      <c r="AK107" s="39">
        <v>4950</v>
      </c>
    </row>
    <row r="108" spans="1:37" ht="12.75">
      <c r="A108" t="s">
        <v>395</v>
      </c>
      <c r="B108" s="35"/>
      <c r="C108" s="64" t="s">
        <v>117</v>
      </c>
      <c r="D108" s="32">
        <v>0</v>
      </c>
      <c r="E108" s="22" t="str">
        <f t="shared" si="32"/>
        <v>..</v>
      </c>
      <c r="F108" s="22" t="str">
        <f t="shared" si="33"/>
        <v>..</v>
      </c>
      <c r="G108" s="22" t="str">
        <f t="shared" si="34"/>
        <v>..</v>
      </c>
      <c r="H108" s="22" t="str">
        <f t="shared" si="35"/>
        <v>..</v>
      </c>
      <c r="I108" s="22" t="str">
        <f t="shared" si="36"/>
        <v>..</v>
      </c>
      <c r="J108" s="22" t="str">
        <f t="shared" si="37"/>
        <v>..</v>
      </c>
      <c r="K108" s="22" t="str">
        <f t="shared" si="38"/>
        <v>..</v>
      </c>
      <c r="L108" s="22" t="str">
        <f t="shared" si="39"/>
        <v>..</v>
      </c>
      <c r="M108" s="22" t="str">
        <f t="shared" si="40"/>
        <v>..</v>
      </c>
      <c r="N108" s="22" t="str">
        <f t="shared" si="41"/>
        <v>..</v>
      </c>
      <c r="O108" s="22" t="str">
        <f t="shared" si="42"/>
        <v>..</v>
      </c>
      <c r="P108" s="22" t="str">
        <f t="shared" si="43"/>
        <v>..</v>
      </c>
      <c r="Q108" s="22" t="str">
        <f t="shared" si="44"/>
        <v>..</v>
      </c>
      <c r="R108" s="22" t="str">
        <f t="shared" si="45"/>
        <v>..</v>
      </c>
      <c r="S108" s="32">
        <v>0</v>
      </c>
      <c r="T108" s="31" t="str">
        <f t="shared" si="46"/>
        <v>..</v>
      </c>
      <c r="U108" s="31" t="str">
        <f t="shared" si="47"/>
        <v>..</v>
      </c>
      <c r="V108" s="38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</row>
    <row r="109" spans="1:37" ht="12.75">
      <c r="A109" t="s">
        <v>259</v>
      </c>
      <c r="B109" s="35"/>
      <c r="C109" s="64" t="s">
        <v>114</v>
      </c>
      <c r="D109" s="32">
        <v>24742</v>
      </c>
      <c r="E109" s="22">
        <f aca="true" t="shared" si="48" ref="E109:E140">IF(+$W109=0,"..",+(X109+AE109)/$W109)</f>
        <v>0.2228194972112198</v>
      </c>
      <c r="F109" s="22">
        <f aca="true" t="shared" si="49" ref="F109:F140">IF(+$W109=0,"..",+(Y109+AF109)/$W109)</f>
        <v>0.25676986500687093</v>
      </c>
      <c r="G109" s="22">
        <f aca="true" t="shared" si="50" ref="G109:G140">IF(+$W109=0,"..",+(Z109+AG109)/$W109)</f>
        <v>0.11195537951661143</v>
      </c>
      <c r="H109" s="22">
        <f aca="true" t="shared" si="51" ref="H109:H140">IF(+$W109=0,"..",+((X109+Y109+Z109)+(AE109+AF109+AG109))/$W109)</f>
        <v>0.5915447417347022</v>
      </c>
      <c r="I109" s="22">
        <f aca="true" t="shared" si="52" ref="I109:I140">IF(+$W109=0,"..",+(AA109+AH109)/$W109)</f>
        <v>0.36921024977770595</v>
      </c>
      <c r="J109" s="22">
        <f aca="true" t="shared" si="53" ref="J109:J140">IF(+$W109=0,"..",+(AB109+AI109)/$W109)</f>
        <v>0.03924500848759195</v>
      </c>
      <c r="K109" s="22">
        <f aca="true" t="shared" si="54" ref="K109:K140">IF(X109+AE109=0,"..",+X109/(X109+AE109))</f>
        <v>0.503537094141121</v>
      </c>
      <c r="L109" s="22">
        <f aca="true" t="shared" si="55" ref="L109:L140">IF(Y109+AF109=0,"..",+Y109/(Y109+AF109))</f>
        <v>0.4815048008814733</v>
      </c>
      <c r="M109" s="22">
        <f aca="true" t="shared" si="56" ref="M109:M140">IF(Z109+AG109=0,"..",+Z109/(Z109+AG109))</f>
        <v>0.4747292418772563</v>
      </c>
      <c r="N109" s="22">
        <f aca="true" t="shared" si="57" ref="N109:N140">IF(X109+Y109+Z109+AE109+AF109+AG109=0,"..",+(X109+Y109+Z109)/(X109+Y109+Z109+AE109+AF109+AG109))</f>
        <v>0.48852145394916646</v>
      </c>
      <c r="O109" s="22">
        <f aca="true" t="shared" si="58" ref="O109:O140">IF(AA109+AH109=0,"..",+AA109/(AA109+AH109))</f>
        <v>0.6018609742747674</v>
      </c>
      <c r="P109" s="22">
        <f aca="true" t="shared" si="59" ref="P109:P140">IF(AB109+AI109=0,"..",+AB109/(AB109+AI109))</f>
        <v>0.6735324407826982</v>
      </c>
      <c r="Q109" s="22" t="str">
        <f aca="true" t="shared" si="60" ref="Q109:Q140">IF(AC109+AJ109=0,"..",+AC109/(AC109+AJ109))</f>
        <v>..</v>
      </c>
      <c r="R109" s="22">
        <f aca="true" t="shared" si="61" ref="R109:R140">IF(AD109+AK109=0,"..",+(AD109)/(AD109+AK109))</f>
        <v>0.5376283243068467</v>
      </c>
      <c r="S109" s="32">
        <v>24743</v>
      </c>
      <c r="T109" s="31">
        <f aca="true" t="shared" si="62" ref="T109:T140">IF(ISERROR(+W109/S109),"..",(W109/S109))</f>
        <v>0.9999595845289577</v>
      </c>
      <c r="U109" s="31">
        <f aca="true" t="shared" si="63" ref="U109:U140">IF(ISERROR((AD109+AK109)/S109),"..",(AD109+AK109)/S109)</f>
        <v>0.9999595845289577</v>
      </c>
      <c r="V109" s="38">
        <v>24743</v>
      </c>
      <c r="W109" s="39">
        <v>24742</v>
      </c>
      <c r="X109" s="39">
        <v>2776</v>
      </c>
      <c r="Y109" s="39">
        <v>3059</v>
      </c>
      <c r="Z109" s="39">
        <v>1315</v>
      </c>
      <c r="AA109" s="39">
        <v>5498</v>
      </c>
      <c r="AB109" s="39">
        <v>654</v>
      </c>
      <c r="AC109" s="39">
        <v>0</v>
      </c>
      <c r="AD109" s="39">
        <v>13302</v>
      </c>
      <c r="AE109" s="39">
        <v>2737</v>
      </c>
      <c r="AF109" s="39">
        <v>3294</v>
      </c>
      <c r="AG109" s="39">
        <v>1455</v>
      </c>
      <c r="AH109" s="39">
        <v>3637</v>
      </c>
      <c r="AI109" s="39">
        <v>317</v>
      </c>
      <c r="AJ109" s="39">
        <v>0</v>
      </c>
      <c r="AK109" s="39">
        <v>11440</v>
      </c>
    </row>
    <row r="110" spans="1:37" ht="12.75">
      <c r="A110" t="s">
        <v>260</v>
      </c>
      <c r="B110" s="35"/>
      <c r="C110" s="64" t="s">
        <v>115</v>
      </c>
      <c r="D110" s="32">
        <v>7923</v>
      </c>
      <c r="E110" s="22">
        <f t="shared" si="48"/>
        <v>0.052505364129748835</v>
      </c>
      <c r="F110" s="22">
        <f t="shared" si="49"/>
        <v>0.1146030543985864</v>
      </c>
      <c r="G110" s="22">
        <f t="shared" si="50"/>
        <v>0.11422440994572763</v>
      </c>
      <c r="H110" s="22">
        <f t="shared" si="51"/>
        <v>0.2813328284740629</v>
      </c>
      <c r="I110" s="22">
        <f t="shared" si="52"/>
        <v>0.6569481257099583</v>
      </c>
      <c r="J110" s="22">
        <f t="shared" si="53"/>
        <v>0.0617190458159788</v>
      </c>
      <c r="K110" s="22">
        <f t="shared" si="54"/>
        <v>0.5048076923076923</v>
      </c>
      <c r="L110" s="22">
        <f t="shared" si="55"/>
        <v>0.4724669603524229</v>
      </c>
      <c r="M110" s="22">
        <f t="shared" si="56"/>
        <v>0.5060773480662983</v>
      </c>
      <c r="N110" s="22">
        <f t="shared" si="57"/>
        <v>0.4921489457155675</v>
      </c>
      <c r="O110" s="22">
        <f t="shared" si="58"/>
        <v>0.42939481268011526</v>
      </c>
      <c r="P110" s="22">
        <f t="shared" si="59"/>
        <v>0.3231083844580777</v>
      </c>
      <c r="Q110" s="22" t="str">
        <f t="shared" si="60"/>
        <v>..</v>
      </c>
      <c r="R110" s="22">
        <f t="shared" si="61"/>
        <v>0.440489713492364</v>
      </c>
      <c r="S110" s="32">
        <v>7923</v>
      </c>
      <c r="T110" s="31">
        <f t="shared" si="62"/>
        <v>1</v>
      </c>
      <c r="U110" s="31">
        <f t="shared" si="63"/>
        <v>1</v>
      </c>
      <c r="V110" s="38">
        <v>7923</v>
      </c>
      <c r="W110" s="39">
        <v>7923</v>
      </c>
      <c r="X110" s="39">
        <v>210</v>
      </c>
      <c r="Y110" s="39">
        <v>429</v>
      </c>
      <c r="Z110" s="39">
        <v>458</v>
      </c>
      <c r="AA110" s="39">
        <v>2235</v>
      </c>
      <c r="AB110" s="39">
        <v>158</v>
      </c>
      <c r="AC110" s="39">
        <v>0</v>
      </c>
      <c r="AD110" s="39">
        <v>3490</v>
      </c>
      <c r="AE110" s="39">
        <v>206</v>
      </c>
      <c r="AF110" s="39">
        <v>479</v>
      </c>
      <c r="AG110" s="39">
        <v>447</v>
      </c>
      <c r="AH110" s="39">
        <v>2970</v>
      </c>
      <c r="AI110" s="39">
        <v>331</v>
      </c>
      <c r="AJ110" s="39">
        <v>0</v>
      </c>
      <c r="AK110" s="39">
        <v>4433</v>
      </c>
    </row>
    <row r="111" spans="1:37" ht="12.75">
      <c r="A111" t="s">
        <v>396</v>
      </c>
      <c r="B111" s="35"/>
      <c r="C111" s="64" t="s">
        <v>118</v>
      </c>
      <c r="D111" s="32">
        <v>0</v>
      </c>
      <c r="E111" s="22" t="str">
        <f t="shared" si="48"/>
        <v>..</v>
      </c>
      <c r="F111" s="22" t="str">
        <f t="shared" si="49"/>
        <v>..</v>
      </c>
      <c r="G111" s="22" t="str">
        <f t="shared" si="50"/>
        <v>..</v>
      </c>
      <c r="H111" s="22" t="str">
        <f t="shared" si="51"/>
        <v>..</v>
      </c>
      <c r="I111" s="22" t="str">
        <f t="shared" si="52"/>
        <v>..</v>
      </c>
      <c r="J111" s="22" t="str">
        <f t="shared" si="53"/>
        <v>..</v>
      </c>
      <c r="K111" s="22" t="str">
        <f t="shared" si="54"/>
        <v>..</v>
      </c>
      <c r="L111" s="22" t="str">
        <f t="shared" si="55"/>
        <v>..</v>
      </c>
      <c r="M111" s="22" t="str">
        <f t="shared" si="56"/>
        <v>..</v>
      </c>
      <c r="N111" s="22" t="str">
        <f t="shared" si="57"/>
        <v>..</v>
      </c>
      <c r="O111" s="22" t="str">
        <f t="shared" si="58"/>
        <v>..</v>
      </c>
      <c r="P111" s="22" t="str">
        <f t="shared" si="59"/>
        <v>..</v>
      </c>
      <c r="Q111" s="22" t="str">
        <f t="shared" si="60"/>
        <v>..</v>
      </c>
      <c r="R111" s="22" t="str">
        <f t="shared" si="61"/>
        <v>..</v>
      </c>
      <c r="S111" s="32">
        <v>92</v>
      </c>
      <c r="T111" s="31">
        <f t="shared" si="62"/>
        <v>0</v>
      </c>
      <c r="U111" s="31">
        <f t="shared" si="63"/>
        <v>0</v>
      </c>
      <c r="V111" s="38">
        <v>92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</row>
    <row r="112" spans="1:37" ht="12.75">
      <c r="A112" t="s">
        <v>397</v>
      </c>
      <c r="B112" s="35"/>
      <c r="C112" s="64" t="s">
        <v>120</v>
      </c>
      <c r="D112" s="32">
        <v>803</v>
      </c>
      <c r="E112" s="22">
        <f t="shared" si="48"/>
        <v>0.25</v>
      </c>
      <c r="F112" s="22">
        <f t="shared" si="49"/>
        <v>0.045454545454545456</v>
      </c>
      <c r="G112" s="22">
        <f t="shared" si="50"/>
        <v>0.13636363636363635</v>
      </c>
      <c r="H112" s="22">
        <f t="shared" si="51"/>
        <v>0.4318181818181818</v>
      </c>
      <c r="I112" s="22">
        <f t="shared" si="52"/>
        <v>0.5454545454545454</v>
      </c>
      <c r="J112" s="22">
        <f t="shared" si="53"/>
        <v>0.022727272727272728</v>
      </c>
      <c r="K112" s="22">
        <f t="shared" si="54"/>
        <v>0.09090909090909091</v>
      </c>
      <c r="L112" s="22">
        <f t="shared" si="55"/>
        <v>1</v>
      </c>
      <c r="M112" s="22">
        <f t="shared" si="56"/>
        <v>0</v>
      </c>
      <c r="N112" s="22">
        <f t="shared" si="57"/>
        <v>0.15789473684210525</v>
      </c>
      <c r="O112" s="22">
        <f t="shared" si="58"/>
        <v>0.375</v>
      </c>
      <c r="P112" s="22">
        <f t="shared" si="59"/>
        <v>1</v>
      </c>
      <c r="Q112" s="22" t="str">
        <f t="shared" si="60"/>
        <v>..</v>
      </c>
      <c r="R112" s="22">
        <f t="shared" si="61"/>
        <v>0.29545454545454547</v>
      </c>
      <c r="S112" s="32">
        <v>803</v>
      </c>
      <c r="T112" s="31">
        <f t="shared" si="62"/>
        <v>0.0547945205479452</v>
      </c>
      <c r="U112" s="31">
        <f t="shared" si="63"/>
        <v>0.0547945205479452</v>
      </c>
      <c r="V112" s="38">
        <v>803</v>
      </c>
      <c r="W112" s="39">
        <v>44</v>
      </c>
      <c r="X112" s="39">
        <v>1</v>
      </c>
      <c r="Y112" s="39">
        <v>2</v>
      </c>
      <c r="Z112" s="39">
        <v>0</v>
      </c>
      <c r="AA112" s="39">
        <v>9</v>
      </c>
      <c r="AB112" s="39">
        <v>1</v>
      </c>
      <c r="AC112" s="39">
        <v>0</v>
      </c>
      <c r="AD112" s="39">
        <v>13</v>
      </c>
      <c r="AE112" s="39">
        <v>10</v>
      </c>
      <c r="AF112" s="39">
        <v>0</v>
      </c>
      <c r="AG112" s="39">
        <v>6</v>
      </c>
      <c r="AH112" s="39">
        <v>15</v>
      </c>
      <c r="AI112" s="39">
        <v>0</v>
      </c>
      <c r="AJ112" s="39">
        <v>0</v>
      </c>
      <c r="AK112" s="39">
        <v>31</v>
      </c>
    </row>
    <row r="113" spans="1:37" ht="12.75">
      <c r="A113" t="s">
        <v>398</v>
      </c>
      <c r="B113" s="35"/>
      <c r="C113" s="64" t="s">
        <v>121</v>
      </c>
      <c r="D113" s="32">
        <v>3254</v>
      </c>
      <c r="E113" s="22" t="str">
        <f t="shared" si="48"/>
        <v>..</v>
      </c>
      <c r="F113" s="22" t="str">
        <f t="shared" si="49"/>
        <v>..</v>
      </c>
      <c r="G113" s="22" t="str">
        <f t="shared" si="50"/>
        <v>..</v>
      </c>
      <c r="H113" s="22" t="str">
        <f t="shared" si="51"/>
        <v>..</v>
      </c>
      <c r="I113" s="22" t="str">
        <f t="shared" si="52"/>
        <v>..</v>
      </c>
      <c r="J113" s="22" t="str">
        <f t="shared" si="53"/>
        <v>..</v>
      </c>
      <c r="K113" s="22" t="str">
        <f t="shared" si="54"/>
        <v>..</v>
      </c>
      <c r="L113" s="22" t="str">
        <f t="shared" si="55"/>
        <v>..</v>
      </c>
      <c r="M113" s="22" t="str">
        <f t="shared" si="56"/>
        <v>..</v>
      </c>
      <c r="N113" s="22" t="str">
        <f t="shared" si="57"/>
        <v>..</v>
      </c>
      <c r="O113" s="22" t="str">
        <f t="shared" si="58"/>
        <v>..</v>
      </c>
      <c r="P113" s="22" t="str">
        <f t="shared" si="59"/>
        <v>..</v>
      </c>
      <c r="Q113" s="22" t="str">
        <f t="shared" si="60"/>
        <v>..</v>
      </c>
      <c r="R113" s="22" t="str">
        <f t="shared" si="61"/>
        <v>..</v>
      </c>
      <c r="S113" s="32">
        <v>3254</v>
      </c>
      <c r="T113" s="31">
        <f t="shared" si="62"/>
        <v>0</v>
      </c>
      <c r="U113" s="31">
        <f t="shared" si="63"/>
        <v>0</v>
      </c>
      <c r="V113" s="38">
        <v>3254</v>
      </c>
      <c r="W113" s="39">
        <v>0</v>
      </c>
      <c r="X113" s="39">
        <v>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</row>
    <row r="114" spans="1:37" ht="12.75">
      <c r="A114" t="s">
        <v>399</v>
      </c>
      <c r="B114" s="35"/>
      <c r="C114" s="64" t="s">
        <v>123</v>
      </c>
      <c r="D114" s="32">
        <v>0</v>
      </c>
      <c r="E114" s="22" t="str">
        <f t="shared" si="48"/>
        <v>..</v>
      </c>
      <c r="F114" s="22" t="str">
        <f t="shared" si="49"/>
        <v>..</v>
      </c>
      <c r="G114" s="22" t="str">
        <f t="shared" si="50"/>
        <v>..</v>
      </c>
      <c r="H114" s="22" t="str">
        <f t="shared" si="51"/>
        <v>..</v>
      </c>
      <c r="I114" s="22" t="str">
        <f t="shared" si="52"/>
        <v>..</v>
      </c>
      <c r="J114" s="22" t="str">
        <f t="shared" si="53"/>
        <v>..</v>
      </c>
      <c r="K114" s="22" t="str">
        <f t="shared" si="54"/>
        <v>..</v>
      </c>
      <c r="L114" s="22" t="str">
        <f t="shared" si="55"/>
        <v>..</v>
      </c>
      <c r="M114" s="22" t="str">
        <f t="shared" si="56"/>
        <v>..</v>
      </c>
      <c r="N114" s="22" t="str">
        <f t="shared" si="57"/>
        <v>..</v>
      </c>
      <c r="O114" s="22" t="str">
        <f t="shared" si="58"/>
        <v>..</v>
      </c>
      <c r="P114" s="22" t="str">
        <f t="shared" si="59"/>
        <v>..</v>
      </c>
      <c r="Q114" s="22" t="str">
        <f t="shared" si="60"/>
        <v>..</v>
      </c>
      <c r="R114" s="22" t="str">
        <f t="shared" si="61"/>
        <v>..</v>
      </c>
      <c r="S114" s="32">
        <v>0</v>
      </c>
      <c r="T114" s="31" t="str">
        <f t="shared" si="62"/>
        <v>..</v>
      </c>
      <c r="U114" s="31" t="str">
        <f t="shared" si="63"/>
        <v>..</v>
      </c>
      <c r="V114" s="38">
        <v>0</v>
      </c>
      <c r="W114" s="39">
        <v>0</v>
      </c>
      <c r="X114" s="39">
        <v>0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  <c r="AI114" s="39">
        <v>0</v>
      </c>
      <c r="AJ114" s="39">
        <v>0</v>
      </c>
      <c r="AK114" s="39">
        <v>0</v>
      </c>
    </row>
    <row r="115" spans="1:37" ht="12.75">
      <c r="A115" t="s">
        <v>270</v>
      </c>
      <c r="B115" s="35"/>
      <c r="C115" s="64" t="s">
        <v>138</v>
      </c>
      <c r="D115" s="32">
        <v>5740</v>
      </c>
      <c r="E115" s="22">
        <f t="shared" si="48"/>
        <v>0.1632404181184669</v>
      </c>
      <c r="F115" s="22">
        <f t="shared" si="49"/>
        <v>0.24128919860627177</v>
      </c>
      <c r="G115" s="22">
        <f t="shared" si="50"/>
        <v>0.16202090592334495</v>
      </c>
      <c r="H115" s="22">
        <f t="shared" si="51"/>
        <v>0.5665505226480836</v>
      </c>
      <c r="I115" s="22">
        <f t="shared" si="52"/>
        <v>0.43344947735191636</v>
      </c>
      <c r="J115" s="22">
        <f t="shared" si="53"/>
        <v>0</v>
      </c>
      <c r="K115" s="22">
        <f t="shared" si="54"/>
        <v>0.47171824973319104</v>
      </c>
      <c r="L115" s="22">
        <f t="shared" si="55"/>
        <v>0.5018050541516246</v>
      </c>
      <c r="M115" s="22">
        <f t="shared" si="56"/>
        <v>0.4720430107526882</v>
      </c>
      <c r="N115" s="22">
        <f t="shared" si="57"/>
        <v>0.48462484624846247</v>
      </c>
      <c r="O115" s="22">
        <f t="shared" si="58"/>
        <v>0.4537781350482315</v>
      </c>
      <c r="P115" s="22" t="str">
        <f t="shared" si="59"/>
        <v>..</v>
      </c>
      <c r="Q115" s="22" t="str">
        <f t="shared" si="60"/>
        <v>..</v>
      </c>
      <c r="R115" s="22">
        <f t="shared" si="61"/>
        <v>0.4712543554006969</v>
      </c>
      <c r="S115" s="32">
        <v>5740</v>
      </c>
      <c r="T115" s="31">
        <f t="shared" si="62"/>
        <v>1</v>
      </c>
      <c r="U115" s="31">
        <f t="shared" si="63"/>
        <v>1</v>
      </c>
      <c r="V115" s="38">
        <v>5740</v>
      </c>
      <c r="W115" s="39">
        <v>5740</v>
      </c>
      <c r="X115" s="39">
        <v>442</v>
      </c>
      <c r="Y115" s="39">
        <v>695</v>
      </c>
      <c r="Z115" s="39">
        <v>439</v>
      </c>
      <c r="AA115" s="39">
        <v>1129</v>
      </c>
      <c r="AB115" s="39">
        <v>0</v>
      </c>
      <c r="AC115" s="39">
        <v>0</v>
      </c>
      <c r="AD115" s="39">
        <v>2705</v>
      </c>
      <c r="AE115" s="39">
        <v>495</v>
      </c>
      <c r="AF115" s="39">
        <v>690</v>
      </c>
      <c r="AG115" s="39">
        <v>491</v>
      </c>
      <c r="AH115" s="39">
        <v>1359</v>
      </c>
      <c r="AI115" s="39">
        <v>0</v>
      </c>
      <c r="AJ115" s="39">
        <v>0</v>
      </c>
      <c r="AK115" s="39">
        <v>3035</v>
      </c>
    </row>
    <row r="116" spans="1:37" ht="12.75">
      <c r="A116" t="s">
        <v>269</v>
      </c>
      <c r="B116" s="35"/>
      <c r="C116" s="64" t="s">
        <v>137</v>
      </c>
      <c r="D116" s="32">
        <v>81517</v>
      </c>
      <c r="E116" s="22">
        <f t="shared" si="48"/>
        <v>0.08695118809573463</v>
      </c>
      <c r="F116" s="22">
        <f t="shared" si="49"/>
        <v>0.06163131616717985</v>
      </c>
      <c r="G116" s="22">
        <f t="shared" si="50"/>
        <v>0.06131236429211085</v>
      </c>
      <c r="H116" s="22">
        <f t="shared" si="51"/>
        <v>0.20989486855502534</v>
      </c>
      <c r="I116" s="22">
        <f t="shared" si="52"/>
        <v>0.7802789602168873</v>
      </c>
      <c r="J116" s="22">
        <f t="shared" si="53"/>
        <v>0.009826171228087393</v>
      </c>
      <c r="K116" s="22">
        <f t="shared" si="54"/>
        <v>0.4881489841986456</v>
      </c>
      <c r="L116" s="22">
        <f t="shared" si="55"/>
        <v>0.4934315286624204</v>
      </c>
      <c r="M116" s="22">
        <f t="shared" si="56"/>
        <v>0.429171668667467</v>
      </c>
      <c r="N116" s="22">
        <f t="shared" si="57"/>
        <v>0.47247223845704267</v>
      </c>
      <c r="O116" s="22">
        <f t="shared" si="58"/>
        <v>0.2620350281419992</v>
      </c>
      <c r="P116" s="22">
        <f t="shared" si="59"/>
        <v>0.4257178526841448</v>
      </c>
      <c r="Q116" s="22" t="str">
        <f t="shared" si="60"/>
        <v>..</v>
      </c>
      <c r="R116" s="22">
        <f t="shared" si="61"/>
        <v>0.30781309420120956</v>
      </c>
      <c r="S116" s="32">
        <v>81516</v>
      </c>
      <c r="T116" s="31">
        <f t="shared" si="62"/>
        <v>1.0000122675303007</v>
      </c>
      <c r="U116" s="31">
        <f t="shared" si="63"/>
        <v>1.0000122675303007</v>
      </c>
      <c r="V116" s="38">
        <v>81516</v>
      </c>
      <c r="W116" s="39">
        <v>81517</v>
      </c>
      <c r="X116" s="39">
        <v>3460</v>
      </c>
      <c r="Y116" s="39">
        <v>2479</v>
      </c>
      <c r="Z116" s="39">
        <v>2145</v>
      </c>
      <c r="AA116" s="39">
        <v>16667</v>
      </c>
      <c r="AB116" s="39">
        <v>341</v>
      </c>
      <c r="AC116" s="39">
        <v>0</v>
      </c>
      <c r="AD116" s="39">
        <v>25092</v>
      </c>
      <c r="AE116" s="39">
        <v>3628</v>
      </c>
      <c r="AF116" s="39">
        <v>2545</v>
      </c>
      <c r="AG116" s="39">
        <v>2853</v>
      </c>
      <c r="AH116" s="39">
        <v>46939</v>
      </c>
      <c r="AI116" s="39">
        <v>460</v>
      </c>
      <c r="AJ116" s="39">
        <v>0</v>
      </c>
      <c r="AK116" s="39">
        <v>56425</v>
      </c>
    </row>
    <row r="117" spans="1:37" ht="12.75">
      <c r="A117" t="s">
        <v>268</v>
      </c>
      <c r="B117" s="35"/>
      <c r="C117" s="64" t="s">
        <v>136</v>
      </c>
      <c r="D117" s="32">
        <v>13558</v>
      </c>
      <c r="E117" s="22">
        <f t="shared" si="48"/>
        <v>0.1394748487977578</v>
      </c>
      <c r="F117" s="22">
        <f t="shared" si="49"/>
        <v>0.2333677533559522</v>
      </c>
      <c r="G117" s="22">
        <f t="shared" si="50"/>
        <v>0.1208880365835669</v>
      </c>
      <c r="H117" s="22">
        <f t="shared" si="51"/>
        <v>0.4937306387372769</v>
      </c>
      <c r="I117" s="22">
        <f t="shared" si="52"/>
        <v>0.47706151349756604</v>
      </c>
      <c r="J117" s="22">
        <f t="shared" si="53"/>
        <v>0.029207847765157103</v>
      </c>
      <c r="K117" s="22">
        <f t="shared" si="54"/>
        <v>0.48016922263352724</v>
      </c>
      <c r="L117" s="22">
        <f t="shared" si="55"/>
        <v>0.48419721871049304</v>
      </c>
      <c r="M117" s="22">
        <f t="shared" si="56"/>
        <v>0.5082367297132397</v>
      </c>
      <c r="N117" s="22">
        <f t="shared" si="57"/>
        <v>0.4889453241708993</v>
      </c>
      <c r="O117" s="22">
        <f t="shared" si="58"/>
        <v>0.3974953617810761</v>
      </c>
      <c r="P117" s="22">
        <f t="shared" si="59"/>
        <v>0.39646464646464646</v>
      </c>
      <c r="Q117" s="22" t="str">
        <f t="shared" si="60"/>
        <v>..</v>
      </c>
      <c r="R117" s="22">
        <f t="shared" si="61"/>
        <v>0.44261690514825197</v>
      </c>
      <c r="S117" s="32">
        <v>13558</v>
      </c>
      <c r="T117" s="31">
        <f t="shared" si="62"/>
        <v>1</v>
      </c>
      <c r="U117" s="31">
        <f t="shared" si="63"/>
        <v>1</v>
      </c>
      <c r="V117" s="38">
        <v>13558</v>
      </c>
      <c r="W117" s="39">
        <v>13558</v>
      </c>
      <c r="X117" s="39">
        <v>908</v>
      </c>
      <c r="Y117" s="39">
        <v>1532</v>
      </c>
      <c r="Z117" s="39">
        <v>833</v>
      </c>
      <c r="AA117" s="39">
        <v>2571</v>
      </c>
      <c r="AB117" s="39">
        <v>157</v>
      </c>
      <c r="AC117" s="39">
        <v>0</v>
      </c>
      <c r="AD117" s="39">
        <v>6001</v>
      </c>
      <c r="AE117" s="39">
        <v>983</v>
      </c>
      <c r="AF117" s="39">
        <v>1632</v>
      </c>
      <c r="AG117" s="39">
        <v>806</v>
      </c>
      <c r="AH117" s="39">
        <v>3897</v>
      </c>
      <c r="AI117" s="39">
        <v>239</v>
      </c>
      <c r="AJ117" s="39">
        <v>0</v>
      </c>
      <c r="AK117" s="39">
        <v>7557</v>
      </c>
    </row>
    <row r="118" spans="1:37" ht="12.75">
      <c r="A118" t="s">
        <v>401</v>
      </c>
      <c r="B118" s="35"/>
      <c r="C118" s="64" t="s">
        <v>142</v>
      </c>
      <c r="D118" s="32">
        <v>3127</v>
      </c>
      <c r="E118" s="22">
        <f t="shared" si="48"/>
        <v>0</v>
      </c>
      <c r="F118" s="22">
        <f t="shared" si="49"/>
        <v>0</v>
      </c>
      <c r="G118" s="22">
        <f t="shared" si="50"/>
        <v>0</v>
      </c>
      <c r="H118" s="22">
        <f t="shared" si="51"/>
        <v>0</v>
      </c>
      <c r="I118" s="22">
        <f t="shared" si="52"/>
        <v>1</v>
      </c>
      <c r="J118" s="22">
        <f t="shared" si="53"/>
        <v>0</v>
      </c>
      <c r="K118" s="22" t="str">
        <f t="shared" si="54"/>
        <v>..</v>
      </c>
      <c r="L118" s="22" t="str">
        <f t="shared" si="55"/>
        <v>..</v>
      </c>
      <c r="M118" s="22" t="str">
        <f t="shared" si="56"/>
        <v>..</v>
      </c>
      <c r="N118" s="22" t="str">
        <f t="shared" si="57"/>
        <v>..</v>
      </c>
      <c r="O118" s="22">
        <f t="shared" si="58"/>
        <v>0</v>
      </c>
      <c r="P118" s="22" t="str">
        <f t="shared" si="59"/>
        <v>..</v>
      </c>
      <c r="Q118" s="22">
        <f t="shared" si="60"/>
        <v>0.08729812309035356</v>
      </c>
      <c r="R118" s="22">
        <f t="shared" si="61"/>
        <v>0.06395906619763352</v>
      </c>
      <c r="S118" s="32">
        <v>6136</v>
      </c>
      <c r="T118" s="31">
        <f t="shared" si="62"/>
        <v>0.13624511082138202</v>
      </c>
      <c r="U118" s="31">
        <f t="shared" si="63"/>
        <v>0.5096153846153846</v>
      </c>
      <c r="V118" s="38">
        <v>6136</v>
      </c>
      <c r="W118" s="39">
        <v>836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200</v>
      </c>
      <c r="AD118" s="39">
        <v>200</v>
      </c>
      <c r="AE118" s="39">
        <v>0</v>
      </c>
      <c r="AF118" s="39">
        <v>0</v>
      </c>
      <c r="AG118" s="39">
        <v>0</v>
      </c>
      <c r="AH118" s="39">
        <v>836</v>
      </c>
      <c r="AI118" s="39">
        <v>0</v>
      </c>
      <c r="AJ118" s="39">
        <v>2091</v>
      </c>
      <c r="AK118" s="39">
        <v>2927</v>
      </c>
    </row>
    <row r="119" spans="1:37" ht="12.75">
      <c r="A119" t="s">
        <v>264</v>
      </c>
      <c r="B119" s="35"/>
      <c r="C119" s="64" t="s">
        <v>124</v>
      </c>
      <c r="D119" s="32">
        <v>26717</v>
      </c>
      <c r="E119" s="22">
        <f t="shared" si="48"/>
        <v>0.12552301255230125</v>
      </c>
      <c r="F119" s="22">
        <f t="shared" si="49"/>
        <v>0.11436541143654114</v>
      </c>
      <c r="G119" s="22">
        <f t="shared" si="50"/>
        <v>0.07252440725244072</v>
      </c>
      <c r="H119" s="22">
        <f t="shared" si="51"/>
        <v>0.3124128312412831</v>
      </c>
      <c r="I119" s="22">
        <f t="shared" si="52"/>
        <v>0.6792189679218968</v>
      </c>
      <c r="J119" s="22">
        <f t="shared" si="53"/>
        <v>0.008368200836820083</v>
      </c>
      <c r="K119" s="22">
        <f t="shared" si="54"/>
        <v>0.5222222222222223</v>
      </c>
      <c r="L119" s="22">
        <f t="shared" si="55"/>
        <v>0.4878048780487805</v>
      </c>
      <c r="M119" s="22">
        <f t="shared" si="56"/>
        <v>0.4230769230769231</v>
      </c>
      <c r="N119" s="22">
        <f t="shared" si="57"/>
        <v>0.48660714285714285</v>
      </c>
      <c r="O119" s="22">
        <f t="shared" si="58"/>
        <v>0.30184804928131415</v>
      </c>
      <c r="P119" s="22">
        <f t="shared" si="59"/>
        <v>0.3333333333333333</v>
      </c>
      <c r="Q119" s="22" t="str">
        <f t="shared" si="60"/>
        <v>..</v>
      </c>
      <c r="R119" s="22">
        <f t="shared" si="61"/>
        <v>0.3598326359832636</v>
      </c>
      <c r="S119" s="32">
        <v>26717</v>
      </c>
      <c r="T119" s="31">
        <f t="shared" si="62"/>
        <v>0.02683684545420519</v>
      </c>
      <c r="U119" s="31">
        <f t="shared" si="63"/>
        <v>0.02683684545420519</v>
      </c>
      <c r="V119" s="38">
        <v>26717</v>
      </c>
      <c r="W119" s="39">
        <v>717</v>
      </c>
      <c r="X119" s="39">
        <v>47</v>
      </c>
      <c r="Y119" s="39">
        <v>40</v>
      </c>
      <c r="Z119" s="39">
        <v>22</v>
      </c>
      <c r="AA119" s="39">
        <v>147</v>
      </c>
      <c r="AB119" s="39">
        <v>2</v>
      </c>
      <c r="AC119" s="39">
        <v>0</v>
      </c>
      <c r="AD119" s="39">
        <v>258</v>
      </c>
      <c r="AE119" s="39">
        <v>43</v>
      </c>
      <c r="AF119" s="39">
        <v>42</v>
      </c>
      <c r="AG119" s="39">
        <v>30</v>
      </c>
      <c r="AH119" s="39">
        <v>340</v>
      </c>
      <c r="AI119" s="39">
        <v>4</v>
      </c>
      <c r="AJ119" s="39">
        <v>0</v>
      </c>
      <c r="AK119" s="39">
        <v>459</v>
      </c>
    </row>
    <row r="120" spans="1:37" ht="12.75">
      <c r="A120" t="s">
        <v>402</v>
      </c>
      <c r="B120" s="35"/>
      <c r="C120" s="64" t="s">
        <v>143</v>
      </c>
      <c r="D120" s="32">
        <v>0</v>
      </c>
      <c r="E120" s="22" t="str">
        <f t="shared" si="48"/>
        <v>..</v>
      </c>
      <c r="F120" s="22" t="str">
        <f t="shared" si="49"/>
        <v>..</v>
      </c>
      <c r="G120" s="22" t="str">
        <f t="shared" si="50"/>
        <v>..</v>
      </c>
      <c r="H120" s="22" t="str">
        <f t="shared" si="51"/>
        <v>..</v>
      </c>
      <c r="I120" s="22" t="str">
        <f t="shared" si="52"/>
        <v>..</v>
      </c>
      <c r="J120" s="22" t="str">
        <f t="shared" si="53"/>
        <v>..</v>
      </c>
      <c r="K120" s="22" t="str">
        <f t="shared" si="54"/>
        <v>..</v>
      </c>
      <c r="L120" s="22" t="str">
        <f t="shared" si="55"/>
        <v>..</v>
      </c>
      <c r="M120" s="22" t="str">
        <f t="shared" si="56"/>
        <v>..</v>
      </c>
      <c r="N120" s="22" t="str">
        <f t="shared" si="57"/>
        <v>..</v>
      </c>
      <c r="O120" s="22" t="str">
        <f t="shared" si="58"/>
        <v>..</v>
      </c>
      <c r="P120" s="22" t="str">
        <f t="shared" si="59"/>
        <v>..</v>
      </c>
      <c r="Q120" s="22" t="str">
        <f t="shared" si="60"/>
        <v>..</v>
      </c>
      <c r="R120" s="22" t="str">
        <f t="shared" si="61"/>
        <v>..</v>
      </c>
      <c r="S120" s="32">
        <v>0</v>
      </c>
      <c r="T120" s="31" t="str">
        <f t="shared" si="62"/>
        <v>..</v>
      </c>
      <c r="U120" s="31" t="str">
        <f t="shared" si="63"/>
        <v>..</v>
      </c>
      <c r="V120" s="38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</row>
    <row r="121" spans="1:37" ht="12.75">
      <c r="A121" t="s">
        <v>267</v>
      </c>
      <c r="B121" s="35"/>
      <c r="C121" s="64" t="s">
        <v>135</v>
      </c>
      <c r="D121" s="32">
        <v>1392</v>
      </c>
      <c r="E121" s="22">
        <f t="shared" si="48"/>
        <v>0.013649425287356323</v>
      </c>
      <c r="F121" s="22">
        <f t="shared" si="49"/>
        <v>0.035201149425287355</v>
      </c>
      <c r="G121" s="22">
        <f t="shared" si="50"/>
        <v>0.10488505747126436</v>
      </c>
      <c r="H121" s="22">
        <f t="shared" si="51"/>
        <v>0.15373563218390804</v>
      </c>
      <c r="I121" s="22">
        <f t="shared" si="52"/>
        <v>0.7952586206896551</v>
      </c>
      <c r="J121" s="22">
        <f t="shared" si="53"/>
        <v>0.05100574712643678</v>
      </c>
      <c r="K121" s="22">
        <f t="shared" si="54"/>
        <v>0.5263157894736842</v>
      </c>
      <c r="L121" s="22">
        <f t="shared" si="55"/>
        <v>0.5306122448979592</v>
      </c>
      <c r="M121" s="22">
        <f t="shared" si="56"/>
        <v>0.4383561643835616</v>
      </c>
      <c r="N121" s="22">
        <f t="shared" si="57"/>
        <v>0.4672897196261682</v>
      </c>
      <c r="O121" s="22">
        <f t="shared" si="58"/>
        <v>0.3116531165311653</v>
      </c>
      <c r="P121" s="22">
        <f t="shared" si="59"/>
        <v>0.39436619718309857</v>
      </c>
      <c r="Q121" s="22" t="str">
        <f t="shared" si="60"/>
        <v>..</v>
      </c>
      <c r="R121" s="22">
        <f t="shared" si="61"/>
        <v>0.33979885057471265</v>
      </c>
      <c r="S121" s="32">
        <v>1395</v>
      </c>
      <c r="T121" s="31">
        <f t="shared" si="62"/>
        <v>0.9978494623655914</v>
      </c>
      <c r="U121" s="31">
        <f t="shared" si="63"/>
        <v>0.9978494623655914</v>
      </c>
      <c r="V121" s="38">
        <v>1395</v>
      </c>
      <c r="W121" s="39">
        <v>1392</v>
      </c>
      <c r="X121" s="39">
        <v>10</v>
      </c>
      <c r="Y121" s="39">
        <v>26</v>
      </c>
      <c r="Z121" s="39">
        <v>64</v>
      </c>
      <c r="AA121" s="39">
        <v>345</v>
      </c>
      <c r="AB121" s="39">
        <v>28</v>
      </c>
      <c r="AC121" s="39">
        <v>0</v>
      </c>
      <c r="AD121" s="39">
        <v>473</v>
      </c>
      <c r="AE121" s="39">
        <v>9</v>
      </c>
      <c r="AF121" s="39">
        <v>23</v>
      </c>
      <c r="AG121" s="39">
        <v>82</v>
      </c>
      <c r="AH121" s="39">
        <v>762</v>
      </c>
      <c r="AI121" s="39">
        <v>43</v>
      </c>
      <c r="AJ121" s="39">
        <v>0</v>
      </c>
      <c r="AK121" s="39">
        <v>919</v>
      </c>
    </row>
    <row r="122" spans="1:37" ht="12.75">
      <c r="A122" t="s">
        <v>9</v>
      </c>
      <c r="B122" s="35"/>
      <c r="C122" s="64" t="s">
        <v>32</v>
      </c>
      <c r="D122" s="32">
        <v>0</v>
      </c>
      <c r="E122" s="22" t="str">
        <f t="shared" si="48"/>
        <v>..</v>
      </c>
      <c r="F122" s="22" t="str">
        <f t="shared" si="49"/>
        <v>..</v>
      </c>
      <c r="G122" s="22" t="str">
        <f t="shared" si="50"/>
        <v>..</v>
      </c>
      <c r="H122" s="22" t="str">
        <f t="shared" si="51"/>
        <v>..</v>
      </c>
      <c r="I122" s="22" t="str">
        <f t="shared" si="52"/>
        <v>..</v>
      </c>
      <c r="J122" s="22" t="str">
        <f t="shared" si="53"/>
        <v>..</v>
      </c>
      <c r="K122" s="22" t="str">
        <f t="shared" si="54"/>
        <v>..</v>
      </c>
      <c r="L122" s="22" t="str">
        <f t="shared" si="55"/>
        <v>..</v>
      </c>
      <c r="M122" s="22" t="str">
        <f t="shared" si="56"/>
        <v>..</v>
      </c>
      <c r="N122" s="22" t="str">
        <f t="shared" si="57"/>
        <v>..</v>
      </c>
      <c r="O122" s="22" t="str">
        <f t="shared" si="58"/>
        <v>..</v>
      </c>
      <c r="P122" s="22" t="str">
        <f t="shared" si="59"/>
        <v>..</v>
      </c>
      <c r="Q122" s="22" t="str">
        <f t="shared" si="60"/>
        <v>..</v>
      </c>
      <c r="R122" s="22" t="str">
        <f t="shared" si="61"/>
        <v>..</v>
      </c>
      <c r="S122" s="32">
        <v>0</v>
      </c>
      <c r="T122" s="31" t="str">
        <f t="shared" si="62"/>
        <v>..</v>
      </c>
      <c r="U122" s="31" t="str">
        <f t="shared" si="63"/>
        <v>..</v>
      </c>
      <c r="V122" s="38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</row>
    <row r="123" spans="1:37" ht="12.75">
      <c r="A123" t="s">
        <v>10</v>
      </c>
      <c r="B123" s="35"/>
      <c r="C123" s="64" t="s">
        <v>328</v>
      </c>
      <c r="D123" s="32">
        <v>0</v>
      </c>
      <c r="E123" s="22" t="str">
        <f t="shared" si="48"/>
        <v>..</v>
      </c>
      <c r="F123" s="22" t="str">
        <f t="shared" si="49"/>
        <v>..</v>
      </c>
      <c r="G123" s="22" t="str">
        <f t="shared" si="50"/>
        <v>..</v>
      </c>
      <c r="H123" s="22" t="str">
        <f t="shared" si="51"/>
        <v>..</v>
      </c>
      <c r="I123" s="22" t="str">
        <f t="shared" si="52"/>
        <v>..</v>
      </c>
      <c r="J123" s="22" t="str">
        <f t="shared" si="53"/>
        <v>..</v>
      </c>
      <c r="K123" s="22" t="str">
        <f t="shared" si="54"/>
        <v>..</v>
      </c>
      <c r="L123" s="22" t="str">
        <f t="shared" si="55"/>
        <v>..</v>
      </c>
      <c r="M123" s="22" t="str">
        <f t="shared" si="56"/>
        <v>..</v>
      </c>
      <c r="N123" s="22" t="str">
        <f t="shared" si="57"/>
        <v>..</v>
      </c>
      <c r="O123" s="22" t="str">
        <f t="shared" si="58"/>
        <v>..</v>
      </c>
      <c r="P123" s="22" t="str">
        <f t="shared" si="59"/>
        <v>..</v>
      </c>
      <c r="Q123" s="22" t="str">
        <f t="shared" si="60"/>
        <v>..</v>
      </c>
      <c r="R123" s="22" t="str">
        <f t="shared" si="61"/>
        <v>..</v>
      </c>
      <c r="S123" s="32">
        <v>0</v>
      </c>
      <c r="T123" s="31" t="str">
        <f t="shared" si="62"/>
        <v>..</v>
      </c>
      <c r="U123" s="31" t="str">
        <f t="shared" si="63"/>
        <v>..</v>
      </c>
      <c r="V123" s="38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</row>
    <row r="124" spans="1:37" ht="12.75">
      <c r="A124" t="s">
        <v>400</v>
      </c>
      <c r="B124" s="35"/>
      <c r="C124" s="64" t="s">
        <v>139</v>
      </c>
      <c r="D124" s="32">
        <v>12</v>
      </c>
      <c r="E124" s="22">
        <f t="shared" si="48"/>
        <v>0.25</v>
      </c>
      <c r="F124" s="22">
        <f t="shared" si="49"/>
        <v>0</v>
      </c>
      <c r="G124" s="22">
        <f t="shared" si="50"/>
        <v>0</v>
      </c>
      <c r="H124" s="22">
        <f t="shared" si="51"/>
        <v>0.25</v>
      </c>
      <c r="I124" s="22">
        <f t="shared" si="52"/>
        <v>0.75</v>
      </c>
      <c r="J124" s="22">
        <f t="shared" si="53"/>
        <v>0</v>
      </c>
      <c r="K124" s="22">
        <f t="shared" si="54"/>
        <v>0.6666666666666666</v>
      </c>
      <c r="L124" s="22" t="str">
        <f t="shared" si="55"/>
        <v>..</v>
      </c>
      <c r="M124" s="22" t="str">
        <f t="shared" si="56"/>
        <v>..</v>
      </c>
      <c r="N124" s="22">
        <f t="shared" si="57"/>
        <v>0.6666666666666666</v>
      </c>
      <c r="O124" s="22">
        <f t="shared" si="58"/>
        <v>0.4444444444444444</v>
      </c>
      <c r="P124" s="22" t="str">
        <f t="shared" si="59"/>
        <v>..</v>
      </c>
      <c r="Q124" s="22" t="str">
        <f t="shared" si="60"/>
        <v>..</v>
      </c>
      <c r="R124" s="22">
        <f t="shared" si="61"/>
        <v>0.5</v>
      </c>
      <c r="S124" s="32">
        <v>12</v>
      </c>
      <c r="T124" s="31">
        <f t="shared" si="62"/>
        <v>1</v>
      </c>
      <c r="U124" s="31">
        <f t="shared" si="63"/>
        <v>1</v>
      </c>
      <c r="V124" s="38">
        <v>12</v>
      </c>
      <c r="W124" s="39">
        <v>12</v>
      </c>
      <c r="X124" s="39">
        <v>2</v>
      </c>
      <c r="Y124" s="39">
        <v>0</v>
      </c>
      <c r="Z124" s="39">
        <v>0</v>
      </c>
      <c r="AA124" s="39">
        <v>4</v>
      </c>
      <c r="AB124" s="39">
        <v>0</v>
      </c>
      <c r="AC124" s="39">
        <v>0</v>
      </c>
      <c r="AD124" s="39">
        <v>6</v>
      </c>
      <c r="AE124" s="39">
        <v>1</v>
      </c>
      <c r="AF124" s="39">
        <v>0</v>
      </c>
      <c r="AG124" s="39">
        <v>0</v>
      </c>
      <c r="AH124" s="39">
        <v>5</v>
      </c>
      <c r="AI124" s="39">
        <v>0</v>
      </c>
      <c r="AJ124" s="39">
        <v>0</v>
      </c>
      <c r="AK124" s="39">
        <v>6</v>
      </c>
    </row>
    <row r="125" spans="1:37" ht="12.75">
      <c r="A125" t="s">
        <v>13</v>
      </c>
      <c r="B125" s="35"/>
      <c r="C125" s="64" t="s">
        <v>20</v>
      </c>
      <c r="D125" s="32">
        <v>16364</v>
      </c>
      <c r="E125" s="22">
        <f t="shared" si="48"/>
        <v>0.03953801026643852</v>
      </c>
      <c r="F125" s="22">
        <f t="shared" si="49"/>
        <v>0.09007577609386458</v>
      </c>
      <c r="G125" s="22">
        <f t="shared" si="50"/>
        <v>0.11293082375947201</v>
      </c>
      <c r="H125" s="22">
        <f t="shared" si="51"/>
        <v>0.24254461011977513</v>
      </c>
      <c r="I125" s="22">
        <f t="shared" si="52"/>
        <v>0.5871425079442679</v>
      </c>
      <c r="J125" s="22">
        <f t="shared" si="53"/>
        <v>0.17031288193595698</v>
      </c>
      <c r="K125" s="22">
        <f t="shared" si="54"/>
        <v>0.47295208655332305</v>
      </c>
      <c r="L125" s="22">
        <f t="shared" si="55"/>
        <v>0.4735413839891452</v>
      </c>
      <c r="M125" s="22">
        <f t="shared" si="56"/>
        <v>0.4675324675324675</v>
      </c>
      <c r="N125" s="22">
        <f t="shared" si="57"/>
        <v>0.47064751826656587</v>
      </c>
      <c r="O125" s="22">
        <f t="shared" si="58"/>
        <v>0.5091590341382182</v>
      </c>
      <c r="P125" s="22">
        <f t="shared" si="59"/>
        <v>0.5848582705418012</v>
      </c>
      <c r="Q125" s="22" t="str">
        <f t="shared" si="60"/>
        <v>..</v>
      </c>
      <c r="R125" s="22">
        <f t="shared" si="61"/>
        <v>0.5127108286482522</v>
      </c>
      <c r="S125" s="32">
        <v>16364</v>
      </c>
      <c r="T125" s="31">
        <f t="shared" si="62"/>
        <v>1</v>
      </c>
      <c r="U125" s="31">
        <f t="shared" si="63"/>
        <v>1</v>
      </c>
      <c r="V125" s="38">
        <v>16364</v>
      </c>
      <c r="W125" s="39">
        <v>16364</v>
      </c>
      <c r="X125" s="39">
        <v>306</v>
      </c>
      <c r="Y125" s="39">
        <v>698</v>
      </c>
      <c r="Z125" s="39">
        <v>864</v>
      </c>
      <c r="AA125" s="39">
        <v>4892</v>
      </c>
      <c r="AB125" s="39">
        <v>1630</v>
      </c>
      <c r="AC125" s="39">
        <v>0</v>
      </c>
      <c r="AD125" s="39">
        <v>8390</v>
      </c>
      <c r="AE125" s="39">
        <v>341</v>
      </c>
      <c r="AF125" s="39">
        <v>776</v>
      </c>
      <c r="AG125" s="39">
        <v>984</v>
      </c>
      <c r="AH125" s="39">
        <v>4716</v>
      </c>
      <c r="AI125" s="39">
        <v>1157</v>
      </c>
      <c r="AJ125" s="39">
        <v>0</v>
      </c>
      <c r="AK125" s="39">
        <v>7974</v>
      </c>
    </row>
    <row r="126" spans="1:37" ht="12.75">
      <c r="A126" t="s">
        <v>271</v>
      </c>
      <c r="B126" s="35"/>
      <c r="C126" s="64" t="s">
        <v>140</v>
      </c>
      <c r="D126" s="32">
        <v>792</v>
      </c>
      <c r="E126" s="22">
        <f t="shared" si="48"/>
        <v>0.10101010101010101</v>
      </c>
      <c r="F126" s="22">
        <f t="shared" si="49"/>
        <v>0.08333333333333333</v>
      </c>
      <c r="G126" s="22">
        <f t="shared" si="50"/>
        <v>0.10353535353535354</v>
      </c>
      <c r="H126" s="22">
        <f t="shared" si="51"/>
        <v>0.2878787878787879</v>
      </c>
      <c r="I126" s="22">
        <f t="shared" si="52"/>
        <v>0.6982323232323232</v>
      </c>
      <c r="J126" s="22">
        <f t="shared" si="53"/>
        <v>0.013888888888888888</v>
      </c>
      <c r="K126" s="22">
        <f t="shared" si="54"/>
        <v>0.425</v>
      </c>
      <c r="L126" s="22">
        <f t="shared" si="55"/>
        <v>0.5303030303030303</v>
      </c>
      <c r="M126" s="22">
        <f t="shared" si="56"/>
        <v>0.5121951219512195</v>
      </c>
      <c r="N126" s="22">
        <f t="shared" si="57"/>
        <v>0.4868421052631579</v>
      </c>
      <c r="O126" s="22">
        <f t="shared" si="58"/>
        <v>0.24593128390596744</v>
      </c>
      <c r="P126" s="22">
        <f t="shared" si="59"/>
        <v>0.45454545454545453</v>
      </c>
      <c r="Q126" s="22" t="str">
        <f t="shared" si="60"/>
        <v>..</v>
      </c>
      <c r="R126" s="22">
        <f t="shared" si="61"/>
        <v>0.3181818181818182</v>
      </c>
      <c r="S126" s="32">
        <v>792</v>
      </c>
      <c r="T126" s="31">
        <f t="shared" si="62"/>
        <v>1</v>
      </c>
      <c r="U126" s="31">
        <f t="shared" si="63"/>
        <v>1</v>
      </c>
      <c r="V126" s="38">
        <v>792</v>
      </c>
      <c r="W126" s="39">
        <v>792</v>
      </c>
      <c r="X126" s="39">
        <v>34</v>
      </c>
      <c r="Y126" s="39">
        <v>35</v>
      </c>
      <c r="Z126" s="39">
        <v>42</v>
      </c>
      <c r="AA126" s="39">
        <v>136</v>
      </c>
      <c r="AB126" s="39">
        <v>5</v>
      </c>
      <c r="AC126" s="39">
        <v>0</v>
      </c>
      <c r="AD126" s="39">
        <v>252</v>
      </c>
      <c r="AE126" s="39">
        <v>46</v>
      </c>
      <c r="AF126" s="39">
        <v>31</v>
      </c>
      <c r="AG126" s="39">
        <v>40</v>
      </c>
      <c r="AH126" s="39">
        <v>417</v>
      </c>
      <c r="AI126" s="39">
        <v>6</v>
      </c>
      <c r="AJ126" s="39">
        <v>0</v>
      </c>
      <c r="AK126" s="39">
        <v>540</v>
      </c>
    </row>
    <row r="127" spans="1:37" ht="12.75">
      <c r="A127" t="s">
        <v>60</v>
      </c>
      <c r="B127" s="35"/>
      <c r="C127" s="64" t="s">
        <v>61</v>
      </c>
      <c r="D127" s="32">
        <v>0</v>
      </c>
      <c r="E127" s="22" t="str">
        <f t="shared" si="48"/>
        <v>..</v>
      </c>
      <c r="F127" s="22" t="str">
        <f t="shared" si="49"/>
        <v>..</v>
      </c>
      <c r="G127" s="22" t="str">
        <f t="shared" si="50"/>
        <v>..</v>
      </c>
      <c r="H127" s="22" t="str">
        <f t="shared" si="51"/>
        <v>..</v>
      </c>
      <c r="I127" s="22" t="str">
        <f t="shared" si="52"/>
        <v>..</v>
      </c>
      <c r="J127" s="22" t="str">
        <f t="shared" si="53"/>
        <v>..</v>
      </c>
      <c r="K127" s="22" t="str">
        <f t="shared" si="54"/>
        <v>..</v>
      </c>
      <c r="L127" s="22" t="str">
        <f t="shared" si="55"/>
        <v>..</v>
      </c>
      <c r="M127" s="22" t="str">
        <f t="shared" si="56"/>
        <v>..</v>
      </c>
      <c r="N127" s="22" t="str">
        <f t="shared" si="57"/>
        <v>..</v>
      </c>
      <c r="O127" s="22" t="str">
        <f t="shared" si="58"/>
        <v>..</v>
      </c>
      <c r="P127" s="22" t="str">
        <f t="shared" si="59"/>
        <v>..</v>
      </c>
      <c r="Q127" s="22" t="str">
        <f t="shared" si="60"/>
        <v>..</v>
      </c>
      <c r="R127" s="22" t="str">
        <f t="shared" si="61"/>
        <v>..</v>
      </c>
      <c r="S127" s="32">
        <v>0</v>
      </c>
      <c r="T127" s="31" t="str">
        <f t="shared" si="62"/>
        <v>..</v>
      </c>
      <c r="U127" s="31" t="str">
        <f t="shared" si="63"/>
        <v>..</v>
      </c>
      <c r="V127" s="38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</row>
    <row r="128" spans="1:37" ht="12.75">
      <c r="A128" t="s">
        <v>272</v>
      </c>
      <c r="B128" s="35"/>
      <c r="C128" s="64" t="s">
        <v>141</v>
      </c>
      <c r="D128" s="32">
        <v>4077</v>
      </c>
      <c r="E128" s="22">
        <f t="shared" si="48"/>
        <v>0.13760117733627666</v>
      </c>
      <c r="F128" s="22">
        <f t="shared" si="49"/>
        <v>0.23792003924454255</v>
      </c>
      <c r="G128" s="22">
        <f t="shared" si="50"/>
        <v>0.13882756929114545</v>
      </c>
      <c r="H128" s="22">
        <f t="shared" si="51"/>
        <v>0.5143487858719646</v>
      </c>
      <c r="I128" s="22">
        <f t="shared" si="52"/>
        <v>0.4748589649251901</v>
      </c>
      <c r="J128" s="22">
        <f t="shared" si="53"/>
        <v>0.010792249202845229</v>
      </c>
      <c r="K128" s="22">
        <f t="shared" si="54"/>
        <v>0.49732620320855614</v>
      </c>
      <c r="L128" s="22">
        <f t="shared" si="55"/>
        <v>0.4865979381443299</v>
      </c>
      <c r="M128" s="22">
        <f t="shared" si="56"/>
        <v>0.49823321554770317</v>
      </c>
      <c r="N128" s="22">
        <f t="shared" si="57"/>
        <v>0.49260848831664283</v>
      </c>
      <c r="O128" s="22">
        <f t="shared" si="58"/>
        <v>0.4240702479338843</v>
      </c>
      <c r="P128" s="22">
        <f t="shared" si="59"/>
        <v>0.5227272727272727</v>
      </c>
      <c r="Q128" s="22" t="str">
        <f t="shared" si="60"/>
        <v>..</v>
      </c>
      <c r="R128" s="22">
        <f t="shared" si="61"/>
        <v>0.46038753985773856</v>
      </c>
      <c r="S128" s="32">
        <v>4077</v>
      </c>
      <c r="T128" s="31">
        <f t="shared" si="62"/>
        <v>1</v>
      </c>
      <c r="U128" s="31">
        <f t="shared" si="63"/>
        <v>1</v>
      </c>
      <c r="V128" s="38">
        <v>4077</v>
      </c>
      <c r="W128" s="39">
        <v>4077</v>
      </c>
      <c r="X128" s="39">
        <v>279</v>
      </c>
      <c r="Y128" s="39">
        <v>472</v>
      </c>
      <c r="Z128" s="39">
        <v>282</v>
      </c>
      <c r="AA128" s="39">
        <v>821</v>
      </c>
      <c r="AB128" s="39">
        <v>23</v>
      </c>
      <c r="AC128" s="39">
        <v>0</v>
      </c>
      <c r="AD128" s="39">
        <v>1877</v>
      </c>
      <c r="AE128" s="39">
        <v>282</v>
      </c>
      <c r="AF128" s="39">
        <v>498</v>
      </c>
      <c r="AG128" s="39">
        <v>284</v>
      </c>
      <c r="AH128" s="39">
        <v>1115</v>
      </c>
      <c r="AI128" s="39">
        <v>21</v>
      </c>
      <c r="AJ128" s="39">
        <v>0</v>
      </c>
      <c r="AK128" s="39">
        <v>2200</v>
      </c>
    </row>
    <row r="129" spans="1:37" ht="12.75">
      <c r="A129" t="s">
        <v>273</v>
      </c>
      <c r="B129" s="35"/>
      <c r="C129" s="64" t="s">
        <v>144</v>
      </c>
      <c r="D129" s="32">
        <v>0</v>
      </c>
      <c r="E129" s="22" t="str">
        <f t="shared" si="48"/>
        <v>..</v>
      </c>
      <c r="F129" s="22" t="str">
        <f t="shared" si="49"/>
        <v>..</v>
      </c>
      <c r="G129" s="22" t="str">
        <f t="shared" si="50"/>
        <v>..</v>
      </c>
      <c r="H129" s="22" t="str">
        <f t="shared" si="51"/>
        <v>..</v>
      </c>
      <c r="I129" s="22" t="str">
        <f t="shared" si="52"/>
        <v>..</v>
      </c>
      <c r="J129" s="22" t="str">
        <f t="shared" si="53"/>
        <v>..</v>
      </c>
      <c r="K129" s="22" t="str">
        <f t="shared" si="54"/>
        <v>..</v>
      </c>
      <c r="L129" s="22" t="str">
        <f t="shared" si="55"/>
        <v>..</v>
      </c>
      <c r="M129" s="22" t="str">
        <f t="shared" si="56"/>
        <v>..</v>
      </c>
      <c r="N129" s="22" t="str">
        <f t="shared" si="57"/>
        <v>..</v>
      </c>
      <c r="O129" s="22" t="str">
        <f t="shared" si="58"/>
        <v>..</v>
      </c>
      <c r="P129" s="22" t="str">
        <f t="shared" si="59"/>
        <v>..</v>
      </c>
      <c r="Q129" s="22" t="str">
        <f t="shared" si="60"/>
        <v>..</v>
      </c>
      <c r="R129" s="22" t="str">
        <f t="shared" si="61"/>
        <v>..</v>
      </c>
      <c r="S129" s="32">
        <v>0</v>
      </c>
      <c r="T129" s="31" t="str">
        <f t="shared" si="62"/>
        <v>..</v>
      </c>
      <c r="U129" s="31" t="str">
        <f t="shared" si="63"/>
        <v>..</v>
      </c>
      <c r="V129" s="38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</row>
    <row r="130" spans="1:37" ht="12.75">
      <c r="A130" t="s">
        <v>274</v>
      </c>
      <c r="B130" s="35"/>
      <c r="C130" s="64" t="s">
        <v>145</v>
      </c>
      <c r="D130" s="32">
        <v>7254</v>
      </c>
      <c r="E130" s="22">
        <f t="shared" si="48"/>
        <v>0.155776123518059</v>
      </c>
      <c r="F130" s="22">
        <f t="shared" si="49"/>
        <v>0.1974083264405845</v>
      </c>
      <c r="G130" s="22">
        <f t="shared" si="50"/>
        <v>0.16170388751033912</v>
      </c>
      <c r="H130" s="22">
        <f t="shared" si="51"/>
        <v>0.5148883374689827</v>
      </c>
      <c r="I130" s="22">
        <f t="shared" si="52"/>
        <v>0.4688447752963882</v>
      </c>
      <c r="J130" s="22">
        <f t="shared" si="53"/>
        <v>0.01626688723462917</v>
      </c>
      <c r="K130" s="22">
        <f t="shared" si="54"/>
        <v>0.5035398230088496</v>
      </c>
      <c r="L130" s="22">
        <f t="shared" si="55"/>
        <v>0.48743016759776536</v>
      </c>
      <c r="M130" s="22">
        <f t="shared" si="56"/>
        <v>0.5098039215686274</v>
      </c>
      <c r="N130" s="22">
        <f t="shared" si="57"/>
        <v>0.499330655957162</v>
      </c>
      <c r="O130" s="22">
        <f t="shared" si="58"/>
        <v>0.43987062628638635</v>
      </c>
      <c r="P130" s="22">
        <f t="shared" si="59"/>
        <v>0.4830508474576271</v>
      </c>
      <c r="Q130" s="22" t="str">
        <f t="shared" si="60"/>
        <v>..</v>
      </c>
      <c r="R130" s="22">
        <f t="shared" si="61"/>
        <v>0.4711883098979873</v>
      </c>
      <c r="S130" s="32">
        <v>7254</v>
      </c>
      <c r="T130" s="31">
        <f t="shared" si="62"/>
        <v>1</v>
      </c>
      <c r="U130" s="31">
        <f t="shared" si="63"/>
        <v>1</v>
      </c>
      <c r="V130" s="38">
        <v>7254</v>
      </c>
      <c r="W130" s="39">
        <v>7254</v>
      </c>
      <c r="X130" s="39">
        <v>569</v>
      </c>
      <c r="Y130" s="39">
        <v>698</v>
      </c>
      <c r="Z130" s="39">
        <v>598</v>
      </c>
      <c r="AA130" s="39">
        <v>1496</v>
      </c>
      <c r="AB130" s="39">
        <v>57</v>
      </c>
      <c r="AC130" s="39">
        <v>0</v>
      </c>
      <c r="AD130" s="39">
        <v>3418</v>
      </c>
      <c r="AE130" s="39">
        <v>561</v>
      </c>
      <c r="AF130" s="39">
        <v>734</v>
      </c>
      <c r="AG130" s="39">
        <v>575</v>
      </c>
      <c r="AH130" s="39">
        <v>1905</v>
      </c>
      <c r="AI130" s="39">
        <v>61</v>
      </c>
      <c r="AJ130" s="39">
        <v>0</v>
      </c>
      <c r="AK130" s="39">
        <v>3836</v>
      </c>
    </row>
    <row r="131" spans="1:37" ht="12.75">
      <c r="A131" t="s">
        <v>275</v>
      </c>
      <c r="B131" s="35"/>
      <c r="C131" s="64" t="s">
        <v>146</v>
      </c>
      <c r="D131" s="32">
        <v>89808</v>
      </c>
      <c r="E131" s="22">
        <f t="shared" si="48"/>
        <v>0.08729348815401164</v>
      </c>
      <c r="F131" s="22">
        <f t="shared" si="49"/>
        <v>0.11761866674021568</v>
      </c>
      <c r="G131" s="22">
        <f t="shared" si="50"/>
        <v>0.13237443803955098</v>
      </c>
      <c r="H131" s="22">
        <f t="shared" si="51"/>
        <v>0.33728659293377833</v>
      </c>
      <c r="I131" s="22">
        <f t="shared" si="52"/>
        <v>0.5910996497228121</v>
      </c>
      <c r="J131" s="22">
        <f t="shared" si="53"/>
        <v>0.07161375734340955</v>
      </c>
      <c r="K131" s="22">
        <f t="shared" si="54"/>
        <v>0.4846761453396525</v>
      </c>
      <c r="L131" s="22">
        <f t="shared" si="55"/>
        <v>0.4890374018056044</v>
      </c>
      <c r="M131" s="22">
        <f t="shared" si="56"/>
        <v>0.48775914157724765</v>
      </c>
      <c r="N131" s="22">
        <f t="shared" si="57"/>
        <v>0.48740698340011446</v>
      </c>
      <c r="O131" s="22">
        <f t="shared" si="58"/>
        <v>0.49576557870424376</v>
      </c>
      <c r="P131" s="22">
        <f t="shared" si="59"/>
        <v>0.45330252262661275</v>
      </c>
      <c r="Q131" s="22">
        <f t="shared" si="60"/>
        <v>0.5</v>
      </c>
      <c r="R131" s="22">
        <f t="shared" si="61"/>
        <v>0.4902149502726981</v>
      </c>
      <c r="S131" s="32">
        <v>89808</v>
      </c>
      <c r="T131" s="31">
        <f t="shared" si="62"/>
        <v>0.8074336362016746</v>
      </c>
      <c r="U131" s="31">
        <f t="shared" si="63"/>
        <v>0.8329770176376269</v>
      </c>
      <c r="V131" s="38">
        <v>89808</v>
      </c>
      <c r="W131" s="39">
        <v>72514</v>
      </c>
      <c r="X131" s="39">
        <v>3068</v>
      </c>
      <c r="Y131" s="39">
        <v>4171</v>
      </c>
      <c r="Z131" s="39">
        <v>4682</v>
      </c>
      <c r="AA131" s="39">
        <v>21250</v>
      </c>
      <c r="AB131" s="39">
        <v>2354</v>
      </c>
      <c r="AC131" s="39">
        <v>1147</v>
      </c>
      <c r="AD131" s="39">
        <v>36672</v>
      </c>
      <c r="AE131" s="39">
        <v>3262</v>
      </c>
      <c r="AF131" s="39">
        <v>4358</v>
      </c>
      <c r="AG131" s="39">
        <v>4917</v>
      </c>
      <c r="AH131" s="39">
        <v>21613</v>
      </c>
      <c r="AI131" s="39">
        <v>2839</v>
      </c>
      <c r="AJ131" s="39">
        <v>1147</v>
      </c>
      <c r="AK131" s="39">
        <v>38136</v>
      </c>
    </row>
    <row r="132" spans="1:37" ht="12.75">
      <c r="A132" t="s">
        <v>403</v>
      </c>
      <c r="B132" s="35"/>
      <c r="C132" s="64" t="s">
        <v>147</v>
      </c>
      <c r="D132" s="32">
        <v>0</v>
      </c>
      <c r="E132" s="22" t="str">
        <f t="shared" si="48"/>
        <v>..</v>
      </c>
      <c r="F132" s="22" t="str">
        <f t="shared" si="49"/>
        <v>..</v>
      </c>
      <c r="G132" s="22" t="str">
        <f t="shared" si="50"/>
        <v>..</v>
      </c>
      <c r="H132" s="22" t="str">
        <f t="shared" si="51"/>
        <v>..</v>
      </c>
      <c r="I132" s="22" t="str">
        <f t="shared" si="52"/>
        <v>..</v>
      </c>
      <c r="J132" s="22" t="str">
        <f t="shared" si="53"/>
        <v>..</v>
      </c>
      <c r="K132" s="22" t="str">
        <f t="shared" si="54"/>
        <v>..</v>
      </c>
      <c r="L132" s="22" t="str">
        <f t="shared" si="55"/>
        <v>..</v>
      </c>
      <c r="M132" s="22" t="str">
        <f t="shared" si="56"/>
        <v>..</v>
      </c>
      <c r="N132" s="22" t="str">
        <f t="shared" si="57"/>
        <v>..</v>
      </c>
      <c r="O132" s="22" t="str">
        <f t="shared" si="58"/>
        <v>..</v>
      </c>
      <c r="P132" s="22" t="str">
        <f t="shared" si="59"/>
        <v>..</v>
      </c>
      <c r="Q132" s="22" t="str">
        <f t="shared" si="60"/>
        <v>..</v>
      </c>
      <c r="R132" s="22" t="str">
        <f t="shared" si="61"/>
        <v>..</v>
      </c>
      <c r="S132" s="32">
        <v>74961</v>
      </c>
      <c r="T132" s="31">
        <f t="shared" si="62"/>
        <v>0</v>
      </c>
      <c r="U132" s="31">
        <f t="shared" si="63"/>
        <v>0</v>
      </c>
      <c r="V132" s="38">
        <v>74961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</row>
    <row r="133" spans="1:37" ht="12.75">
      <c r="A133" t="s">
        <v>405</v>
      </c>
      <c r="B133" s="35"/>
      <c r="C133" s="64" t="s">
        <v>152</v>
      </c>
      <c r="D133" s="32">
        <v>0</v>
      </c>
      <c r="E133" s="22" t="str">
        <f t="shared" si="48"/>
        <v>..</v>
      </c>
      <c r="F133" s="22" t="str">
        <f t="shared" si="49"/>
        <v>..</v>
      </c>
      <c r="G133" s="22" t="str">
        <f t="shared" si="50"/>
        <v>..</v>
      </c>
      <c r="H133" s="22" t="str">
        <f t="shared" si="51"/>
        <v>..</v>
      </c>
      <c r="I133" s="22" t="str">
        <f t="shared" si="52"/>
        <v>..</v>
      </c>
      <c r="J133" s="22" t="str">
        <f t="shared" si="53"/>
        <v>..</v>
      </c>
      <c r="K133" s="22" t="str">
        <f t="shared" si="54"/>
        <v>..</v>
      </c>
      <c r="L133" s="22" t="str">
        <f t="shared" si="55"/>
        <v>..</v>
      </c>
      <c r="M133" s="22" t="str">
        <f t="shared" si="56"/>
        <v>..</v>
      </c>
      <c r="N133" s="22" t="str">
        <f t="shared" si="57"/>
        <v>..</v>
      </c>
      <c r="O133" s="22" t="str">
        <f t="shared" si="58"/>
        <v>..</v>
      </c>
      <c r="P133" s="22" t="str">
        <f t="shared" si="59"/>
        <v>..</v>
      </c>
      <c r="Q133" s="22" t="str">
        <f t="shared" si="60"/>
        <v>..</v>
      </c>
      <c r="R133" s="22" t="str">
        <f t="shared" si="61"/>
        <v>..</v>
      </c>
      <c r="S133" s="32">
        <v>2307</v>
      </c>
      <c r="T133" s="31">
        <f t="shared" si="62"/>
        <v>0</v>
      </c>
      <c r="U133" s="31">
        <f t="shared" si="63"/>
        <v>0</v>
      </c>
      <c r="V133" s="38">
        <v>2307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</row>
    <row r="134" spans="1:37" ht="12.75">
      <c r="A134" t="s">
        <v>277</v>
      </c>
      <c r="B134" s="35"/>
      <c r="C134" s="64" t="s">
        <v>149</v>
      </c>
      <c r="D134" s="32">
        <v>64</v>
      </c>
      <c r="E134" s="22">
        <f t="shared" si="48"/>
        <v>0</v>
      </c>
      <c r="F134" s="22">
        <f t="shared" si="49"/>
        <v>0.046875</v>
      </c>
      <c r="G134" s="22">
        <f t="shared" si="50"/>
        <v>0.109375</v>
      </c>
      <c r="H134" s="22">
        <f t="shared" si="51"/>
        <v>0.15625</v>
      </c>
      <c r="I134" s="22">
        <f t="shared" si="52"/>
        <v>0.8125</v>
      </c>
      <c r="J134" s="22">
        <f t="shared" si="53"/>
        <v>0.03125</v>
      </c>
      <c r="K134" s="22" t="str">
        <f t="shared" si="54"/>
        <v>..</v>
      </c>
      <c r="L134" s="22">
        <f t="shared" si="55"/>
        <v>0.3333333333333333</v>
      </c>
      <c r="M134" s="22">
        <f t="shared" si="56"/>
        <v>0.2857142857142857</v>
      </c>
      <c r="N134" s="22">
        <f t="shared" si="57"/>
        <v>0.3</v>
      </c>
      <c r="O134" s="22">
        <f t="shared" si="58"/>
        <v>0.36538461538461536</v>
      </c>
      <c r="P134" s="22">
        <f t="shared" si="59"/>
        <v>0</v>
      </c>
      <c r="Q134" s="22" t="str">
        <f t="shared" si="60"/>
        <v>..</v>
      </c>
      <c r="R134" s="22">
        <f t="shared" si="61"/>
        <v>0.34375</v>
      </c>
      <c r="S134" s="32">
        <v>64</v>
      </c>
      <c r="T134" s="31">
        <f t="shared" si="62"/>
        <v>1</v>
      </c>
      <c r="U134" s="31">
        <f t="shared" si="63"/>
        <v>1</v>
      </c>
      <c r="V134" s="38">
        <v>64</v>
      </c>
      <c r="W134" s="39">
        <v>64</v>
      </c>
      <c r="X134" s="39">
        <v>0</v>
      </c>
      <c r="Y134" s="39">
        <v>1</v>
      </c>
      <c r="Z134" s="39">
        <v>2</v>
      </c>
      <c r="AA134" s="39">
        <v>19</v>
      </c>
      <c r="AB134" s="39">
        <v>0</v>
      </c>
      <c r="AC134" s="39">
        <v>0</v>
      </c>
      <c r="AD134" s="39">
        <v>22</v>
      </c>
      <c r="AE134" s="39">
        <v>0</v>
      </c>
      <c r="AF134" s="39">
        <v>2</v>
      </c>
      <c r="AG134" s="39">
        <v>5</v>
      </c>
      <c r="AH134" s="39">
        <v>33</v>
      </c>
      <c r="AI134" s="39">
        <v>2</v>
      </c>
      <c r="AJ134" s="39">
        <v>0</v>
      </c>
      <c r="AK134" s="39">
        <v>42</v>
      </c>
    </row>
    <row r="135" spans="1:37" ht="12.75">
      <c r="A135" t="s">
        <v>276</v>
      </c>
      <c r="B135" s="35"/>
      <c r="C135" s="64" t="s">
        <v>148</v>
      </c>
      <c r="D135" s="32">
        <v>314</v>
      </c>
      <c r="E135" s="22">
        <f t="shared" si="48"/>
        <v>0.06369426751592357</v>
      </c>
      <c r="F135" s="22">
        <f t="shared" si="49"/>
        <v>0.1305732484076433</v>
      </c>
      <c r="G135" s="22">
        <f t="shared" si="50"/>
        <v>0.13694267515923567</v>
      </c>
      <c r="H135" s="22">
        <f t="shared" si="51"/>
        <v>0.33121019108280253</v>
      </c>
      <c r="I135" s="22">
        <f t="shared" si="52"/>
        <v>0.6369426751592356</v>
      </c>
      <c r="J135" s="22">
        <f t="shared" si="53"/>
        <v>0.03184713375796178</v>
      </c>
      <c r="K135" s="22">
        <f t="shared" si="54"/>
        <v>0.55</v>
      </c>
      <c r="L135" s="22">
        <f t="shared" si="55"/>
        <v>0.5609756097560976</v>
      </c>
      <c r="M135" s="22">
        <f t="shared" si="56"/>
        <v>0.6511627906976745</v>
      </c>
      <c r="N135" s="22">
        <f t="shared" si="57"/>
        <v>0.5961538461538461</v>
      </c>
      <c r="O135" s="22">
        <f t="shared" si="58"/>
        <v>0.375</v>
      </c>
      <c r="P135" s="22">
        <f t="shared" si="59"/>
        <v>0.4</v>
      </c>
      <c r="Q135" s="22" t="str">
        <f t="shared" si="60"/>
        <v>..</v>
      </c>
      <c r="R135" s="22">
        <f t="shared" si="61"/>
        <v>0.44904458598726116</v>
      </c>
      <c r="S135" s="32">
        <v>314</v>
      </c>
      <c r="T135" s="31">
        <f t="shared" si="62"/>
        <v>1</v>
      </c>
      <c r="U135" s="31">
        <f t="shared" si="63"/>
        <v>1</v>
      </c>
      <c r="V135" s="38">
        <v>314</v>
      </c>
      <c r="W135" s="39">
        <v>314</v>
      </c>
      <c r="X135" s="39">
        <v>11</v>
      </c>
      <c r="Y135" s="39">
        <v>23</v>
      </c>
      <c r="Z135" s="39">
        <v>28</v>
      </c>
      <c r="AA135" s="39">
        <v>75</v>
      </c>
      <c r="AB135" s="39">
        <v>4</v>
      </c>
      <c r="AC135" s="39">
        <v>0</v>
      </c>
      <c r="AD135" s="39">
        <v>141</v>
      </c>
      <c r="AE135" s="39">
        <v>9</v>
      </c>
      <c r="AF135" s="39">
        <v>18</v>
      </c>
      <c r="AG135" s="39">
        <v>15</v>
      </c>
      <c r="AH135" s="39">
        <v>125</v>
      </c>
      <c r="AI135" s="39">
        <v>6</v>
      </c>
      <c r="AJ135" s="39">
        <v>0</v>
      </c>
      <c r="AK135" s="39">
        <v>173</v>
      </c>
    </row>
    <row r="136" spans="1:37" ht="12.75">
      <c r="A136" t="s">
        <v>278</v>
      </c>
      <c r="B136" s="35"/>
      <c r="C136" s="64" t="s">
        <v>150</v>
      </c>
      <c r="D136" s="32">
        <v>8747</v>
      </c>
      <c r="E136" s="22">
        <f t="shared" si="48"/>
        <v>0.07614039099119699</v>
      </c>
      <c r="F136" s="22">
        <f t="shared" si="49"/>
        <v>0.11020921458785869</v>
      </c>
      <c r="G136" s="22">
        <f t="shared" si="50"/>
        <v>0.14336343889333486</v>
      </c>
      <c r="H136" s="22">
        <f t="shared" si="51"/>
        <v>0.3297130444723905</v>
      </c>
      <c r="I136" s="22">
        <f t="shared" si="52"/>
        <v>0.6383903052475134</v>
      </c>
      <c r="J136" s="22">
        <f t="shared" si="53"/>
        <v>0.031896650280096035</v>
      </c>
      <c r="K136" s="22">
        <f t="shared" si="54"/>
        <v>0.551051051051051</v>
      </c>
      <c r="L136" s="22">
        <f t="shared" si="55"/>
        <v>0.5622406639004149</v>
      </c>
      <c r="M136" s="22">
        <f t="shared" si="56"/>
        <v>0.42902711323763953</v>
      </c>
      <c r="N136" s="22">
        <f t="shared" si="57"/>
        <v>0.5017337031900139</v>
      </c>
      <c r="O136" s="22">
        <f t="shared" si="58"/>
        <v>0.5075214899713467</v>
      </c>
      <c r="P136" s="22">
        <f t="shared" si="59"/>
        <v>0.33691756272401435</v>
      </c>
      <c r="Q136" s="22" t="str">
        <f t="shared" si="60"/>
        <v>..</v>
      </c>
      <c r="R136" s="22">
        <f t="shared" si="61"/>
        <v>0.5001714873670973</v>
      </c>
      <c r="S136" s="32">
        <v>8747</v>
      </c>
      <c r="T136" s="31">
        <f t="shared" si="62"/>
        <v>1</v>
      </c>
      <c r="U136" s="31">
        <f t="shared" si="63"/>
        <v>1</v>
      </c>
      <c r="V136" s="38">
        <v>8747</v>
      </c>
      <c r="W136" s="39">
        <v>8747</v>
      </c>
      <c r="X136" s="39">
        <v>367</v>
      </c>
      <c r="Y136" s="39">
        <v>542</v>
      </c>
      <c r="Z136" s="39">
        <v>538</v>
      </c>
      <c r="AA136" s="39">
        <v>2834</v>
      </c>
      <c r="AB136" s="39">
        <v>94</v>
      </c>
      <c r="AC136" s="39">
        <v>0</v>
      </c>
      <c r="AD136" s="39">
        <v>4375</v>
      </c>
      <c r="AE136" s="39">
        <v>299</v>
      </c>
      <c r="AF136" s="39">
        <v>422</v>
      </c>
      <c r="AG136" s="39">
        <v>716</v>
      </c>
      <c r="AH136" s="39">
        <v>2750</v>
      </c>
      <c r="AI136" s="39">
        <v>185</v>
      </c>
      <c r="AJ136" s="39">
        <v>0</v>
      </c>
      <c r="AK136" s="39">
        <v>4372</v>
      </c>
    </row>
    <row r="137" spans="1:37" ht="12.75">
      <c r="A137" t="s">
        <v>404</v>
      </c>
      <c r="B137" s="35"/>
      <c r="C137" s="64" t="s">
        <v>151</v>
      </c>
      <c r="D137" s="32">
        <v>0</v>
      </c>
      <c r="E137" s="22" t="str">
        <f t="shared" si="48"/>
        <v>..</v>
      </c>
      <c r="F137" s="22" t="str">
        <f t="shared" si="49"/>
        <v>..</v>
      </c>
      <c r="G137" s="22" t="str">
        <f t="shared" si="50"/>
        <v>..</v>
      </c>
      <c r="H137" s="22" t="str">
        <f t="shared" si="51"/>
        <v>..</v>
      </c>
      <c r="I137" s="22" t="str">
        <f t="shared" si="52"/>
        <v>..</v>
      </c>
      <c r="J137" s="22" t="str">
        <f t="shared" si="53"/>
        <v>..</v>
      </c>
      <c r="K137" s="22" t="str">
        <f t="shared" si="54"/>
        <v>..</v>
      </c>
      <c r="L137" s="22" t="str">
        <f t="shared" si="55"/>
        <v>..</v>
      </c>
      <c r="M137" s="22" t="str">
        <f t="shared" si="56"/>
        <v>..</v>
      </c>
      <c r="N137" s="22" t="str">
        <f t="shared" si="57"/>
        <v>..</v>
      </c>
      <c r="O137" s="22" t="str">
        <f t="shared" si="58"/>
        <v>..</v>
      </c>
      <c r="P137" s="22" t="str">
        <f t="shared" si="59"/>
        <v>..</v>
      </c>
      <c r="Q137" s="22" t="str">
        <f t="shared" si="60"/>
        <v>..</v>
      </c>
      <c r="R137" s="22" t="str">
        <f t="shared" si="61"/>
        <v>..</v>
      </c>
      <c r="S137" s="32">
        <v>40260</v>
      </c>
      <c r="T137" s="31">
        <f t="shared" si="62"/>
        <v>0</v>
      </c>
      <c r="U137" s="31">
        <f t="shared" si="63"/>
        <v>0</v>
      </c>
      <c r="V137" s="38">
        <v>40260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0</v>
      </c>
      <c r="AG137" s="39">
        <v>0</v>
      </c>
      <c r="AH137" s="39">
        <v>0</v>
      </c>
      <c r="AI137" s="39">
        <v>0</v>
      </c>
      <c r="AJ137" s="39">
        <v>0</v>
      </c>
      <c r="AK137" s="39">
        <v>0</v>
      </c>
    </row>
    <row r="138" spans="1:37" ht="22.5">
      <c r="A138" t="s">
        <v>386</v>
      </c>
      <c r="B138" s="35"/>
      <c r="C138" s="3" t="s">
        <v>87</v>
      </c>
      <c r="D138" s="32">
        <v>0</v>
      </c>
      <c r="E138" s="22" t="str">
        <f t="shared" si="48"/>
        <v>..</v>
      </c>
      <c r="F138" s="22" t="str">
        <f t="shared" si="49"/>
        <v>..</v>
      </c>
      <c r="G138" s="22" t="str">
        <f t="shared" si="50"/>
        <v>..</v>
      </c>
      <c r="H138" s="22" t="str">
        <f t="shared" si="51"/>
        <v>..</v>
      </c>
      <c r="I138" s="22" t="str">
        <f t="shared" si="52"/>
        <v>..</v>
      </c>
      <c r="J138" s="22" t="str">
        <f t="shared" si="53"/>
        <v>..</v>
      </c>
      <c r="K138" s="22" t="str">
        <f t="shared" si="54"/>
        <v>..</v>
      </c>
      <c r="L138" s="22" t="str">
        <f t="shared" si="55"/>
        <v>..</v>
      </c>
      <c r="M138" s="22" t="str">
        <f t="shared" si="56"/>
        <v>..</v>
      </c>
      <c r="N138" s="22" t="str">
        <f t="shared" si="57"/>
        <v>..</v>
      </c>
      <c r="O138" s="22" t="str">
        <f t="shared" si="58"/>
        <v>..</v>
      </c>
      <c r="P138" s="22" t="str">
        <f t="shared" si="59"/>
        <v>..</v>
      </c>
      <c r="Q138" s="22" t="str">
        <f t="shared" si="60"/>
        <v>..</v>
      </c>
      <c r="R138" s="22" t="str">
        <f t="shared" si="61"/>
        <v>..</v>
      </c>
      <c r="S138" s="32">
        <v>0</v>
      </c>
      <c r="T138" s="31" t="str">
        <f t="shared" si="62"/>
        <v>..</v>
      </c>
      <c r="U138" s="31" t="str">
        <f t="shared" si="63"/>
        <v>..</v>
      </c>
      <c r="V138" s="38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</row>
    <row r="139" spans="1:37" ht="12.75">
      <c r="A139" t="s">
        <v>318</v>
      </c>
      <c r="B139" s="35"/>
      <c r="C139" s="64" t="s">
        <v>153</v>
      </c>
      <c r="D139" s="32">
        <v>78</v>
      </c>
      <c r="E139" s="22">
        <f t="shared" si="48"/>
        <v>0.11538461538461539</v>
      </c>
      <c r="F139" s="22">
        <f t="shared" si="49"/>
        <v>0.1282051282051282</v>
      </c>
      <c r="G139" s="22">
        <f t="shared" si="50"/>
        <v>0.08974358974358974</v>
      </c>
      <c r="H139" s="22">
        <f t="shared" si="51"/>
        <v>0.3333333333333333</v>
      </c>
      <c r="I139" s="22">
        <f t="shared" si="52"/>
        <v>0.6025641025641025</v>
      </c>
      <c r="J139" s="22">
        <f t="shared" si="53"/>
        <v>0.0641025641025641</v>
      </c>
      <c r="K139" s="22">
        <f t="shared" si="54"/>
        <v>0.7777777777777778</v>
      </c>
      <c r="L139" s="22">
        <f t="shared" si="55"/>
        <v>0.6</v>
      </c>
      <c r="M139" s="22">
        <f t="shared" si="56"/>
        <v>0.42857142857142855</v>
      </c>
      <c r="N139" s="22">
        <f t="shared" si="57"/>
        <v>0.6153846153846154</v>
      </c>
      <c r="O139" s="22">
        <f t="shared" si="58"/>
        <v>0.6170212765957447</v>
      </c>
      <c r="P139" s="22">
        <f t="shared" si="59"/>
        <v>0.4</v>
      </c>
      <c r="Q139" s="22" t="str">
        <f t="shared" si="60"/>
        <v>..</v>
      </c>
      <c r="R139" s="22">
        <f t="shared" si="61"/>
        <v>0.6025641025641025</v>
      </c>
      <c r="S139" s="32">
        <v>78</v>
      </c>
      <c r="T139" s="31">
        <f t="shared" si="62"/>
        <v>1</v>
      </c>
      <c r="U139" s="31">
        <f t="shared" si="63"/>
        <v>1</v>
      </c>
      <c r="V139" s="38">
        <v>78</v>
      </c>
      <c r="W139" s="39">
        <v>78</v>
      </c>
      <c r="X139" s="39">
        <v>7</v>
      </c>
      <c r="Y139" s="39">
        <v>6</v>
      </c>
      <c r="Z139" s="39">
        <v>3</v>
      </c>
      <c r="AA139" s="39">
        <v>29</v>
      </c>
      <c r="AB139" s="39">
        <v>2</v>
      </c>
      <c r="AC139" s="39">
        <v>0</v>
      </c>
      <c r="AD139" s="39">
        <v>47</v>
      </c>
      <c r="AE139" s="39">
        <v>2</v>
      </c>
      <c r="AF139" s="39">
        <v>4</v>
      </c>
      <c r="AG139" s="39">
        <v>4</v>
      </c>
      <c r="AH139" s="39">
        <v>18</v>
      </c>
      <c r="AI139" s="39">
        <v>3</v>
      </c>
      <c r="AJ139" s="39">
        <v>0</v>
      </c>
      <c r="AK139" s="39">
        <v>31</v>
      </c>
    </row>
    <row r="140" spans="1:37" ht="12.75">
      <c r="A140" t="s">
        <v>279</v>
      </c>
      <c r="B140" s="35"/>
      <c r="C140" s="64" t="s">
        <v>280</v>
      </c>
      <c r="D140" s="32">
        <v>1900621</v>
      </c>
      <c r="E140" s="22">
        <f t="shared" si="48"/>
        <v>0.13097245584469497</v>
      </c>
      <c r="F140" s="22">
        <f t="shared" si="49"/>
        <v>0.2326876320949837</v>
      </c>
      <c r="G140" s="22">
        <f t="shared" si="50"/>
        <v>0.1559890162215402</v>
      </c>
      <c r="H140" s="22">
        <f t="shared" si="51"/>
        <v>0.5196491041612189</v>
      </c>
      <c r="I140" s="22">
        <f t="shared" si="52"/>
        <v>0.44484776291538397</v>
      </c>
      <c r="J140" s="22">
        <f t="shared" si="53"/>
        <v>0.03550313292339714</v>
      </c>
      <c r="K140" s="22">
        <f t="shared" si="54"/>
        <v>0.48669700999080057</v>
      </c>
      <c r="L140" s="22">
        <f t="shared" si="55"/>
        <v>0.487736602065343</v>
      </c>
      <c r="M140" s="22">
        <f t="shared" si="56"/>
        <v>0.46080964395094376</v>
      </c>
      <c r="N140" s="22">
        <f t="shared" si="57"/>
        <v>0.47939161003426295</v>
      </c>
      <c r="O140" s="22">
        <f t="shared" si="58"/>
        <v>0.4588562568082064</v>
      </c>
      <c r="P140" s="22">
        <f t="shared" si="59"/>
        <v>0.3374581345030973</v>
      </c>
      <c r="Q140" s="22" t="str">
        <f t="shared" si="60"/>
        <v>..</v>
      </c>
      <c r="R140" s="22">
        <f t="shared" si="61"/>
        <v>0.46521742104291175</v>
      </c>
      <c r="S140" s="32">
        <v>1900621</v>
      </c>
      <c r="T140" s="31">
        <f t="shared" si="62"/>
        <v>1</v>
      </c>
      <c r="U140" s="31">
        <f t="shared" si="63"/>
        <v>1</v>
      </c>
      <c r="V140" s="38">
        <v>1900621</v>
      </c>
      <c r="W140" s="39">
        <v>1900621</v>
      </c>
      <c r="X140" s="39">
        <v>121153</v>
      </c>
      <c r="Y140" s="39">
        <v>215702</v>
      </c>
      <c r="Z140" s="39">
        <v>136619</v>
      </c>
      <c r="AA140" s="39">
        <v>387957</v>
      </c>
      <c r="AB140" s="39">
        <v>22771</v>
      </c>
      <c r="AC140" s="39">
        <v>0</v>
      </c>
      <c r="AD140" s="39">
        <v>884202</v>
      </c>
      <c r="AE140" s="39">
        <v>127776</v>
      </c>
      <c r="AF140" s="39">
        <v>226549</v>
      </c>
      <c r="AG140" s="39">
        <v>159857</v>
      </c>
      <c r="AH140" s="39">
        <v>457530</v>
      </c>
      <c r="AI140" s="39">
        <v>44707</v>
      </c>
      <c r="AJ140" s="39">
        <v>0</v>
      </c>
      <c r="AK140" s="39">
        <v>1016419</v>
      </c>
    </row>
    <row r="141" spans="1:37" ht="12.75">
      <c r="A141" t="s">
        <v>11</v>
      </c>
      <c r="B141" s="35"/>
      <c r="C141" s="64" t="s">
        <v>31</v>
      </c>
      <c r="D141" s="32">
        <v>0</v>
      </c>
      <c r="E141" s="22" t="str">
        <f aca="true" t="shared" si="64" ref="E141:E172">IF(+$W141=0,"..",+(X141+AE141)/$W141)</f>
        <v>..</v>
      </c>
      <c r="F141" s="22" t="str">
        <f aca="true" t="shared" si="65" ref="F141:F172">IF(+$W141=0,"..",+(Y141+AF141)/$W141)</f>
        <v>..</v>
      </c>
      <c r="G141" s="22" t="str">
        <f aca="true" t="shared" si="66" ref="G141:G172">IF(+$W141=0,"..",+(Z141+AG141)/$W141)</f>
        <v>..</v>
      </c>
      <c r="H141" s="22" t="str">
        <f aca="true" t="shared" si="67" ref="H141:H172">IF(+$W141=0,"..",+((X141+Y141+Z141)+(AE141+AF141+AG141))/$W141)</f>
        <v>..</v>
      </c>
      <c r="I141" s="22" t="str">
        <f aca="true" t="shared" si="68" ref="I141:I172">IF(+$W141=0,"..",+(AA141+AH141)/$W141)</f>
        <v>..</v>
      </c>
      <c r="J141" s="22" t="str">
        <f aca="true" t="shared" si="69" ref="J141:J172">IF(+$W141=0,"..",+(AB141+AI141)/$W141)</f>
        <v>..</v>
      </c>
      <c r="K141" s="22" t="str">
        <f aca="true" t="shared" si="70" ref="K141:K172">IF(X141+AE141=0,"..",+X141/(X141+AE141))</f>
        <v>..</v>
      </c>
      <c r="L141" s="22" t="str">
        <f aca="true" t="shared" si="71" ref="L141:L172">IF(Y141+AF141=0,"..",+Y141/(Y141+AF141))</f>
        <v>..</v>
      </c>
      <c r="M141" s="22" t="str">
        <f aca="true" t="shared" si="72" ref="M141:M172">IF(Z141+AG141=0,"..",+Z141/(Z141+AG141))</f>
        <v>..</v>
      </c>
      <c r="N141" s="22" t="str">
        <f aca="true" t="shared" si="73" ref="N141:N172">IF(X141+Y141+Z141+AE141+AF141+AG141=0,"..",+(X141+Y141+Z141)/(X141+Y141+Z141+AE141+AF141+AG141))</f>
        <v>..</v>
      </c>
      <c r="O141" s="22" t="str">
        <f aca="true" t="shared" si="74" ref="O141:O172">IF(AA141+AH141=0,"..",+AA141/(AA141+AH141))</f>
        <v>..</v>
      </c>
      <c r="P141" s="22" t="str">
        <f aca="true" t="shared" si="75" ref="P141:P172">IF(AB141+AI141=0,"..",+AB141/(AB141+AI141))</f>
        <v>..</v>
      </c>
      <c r="Q141" s="22" t="str">
        <f aca="true" t="shared" si="76" ref="Q141:Q172">IF(AC141+AJ141=0,"..",+AC141/(AC141+AJ141))</f>
        <v>..</v>
      </c>
      <c r="R141" s="22" t="str">
        <f aca="true" t="shared" si="77" ref="R141:R172">IF(AD141+AK141=0,"..",+(AD141)/(AD141+AK141))</f>
        <v>..</v>
      </c>
      <c r="S141" s="32">
        <v>0</v>
      </c>
      <c r="T141" s="31" t="str">
        <f aca="true" t="shared" si="78" ref="T141:T172">IF(ISERROR(+W141/S141),"..",(W141/S141))</f>
        <v>..</v>
      </c>
      <c r="U141" s="31" t="str">
        <f aca="true" t="shared" si="79" ref="U141:U172">IF(ISERROR((AD141+AK141)/S141),"..",(AD141+AK141)/S141)</f>
        <v>..</v>
      </c>
      <c r="V141" s="38">
        <v>0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0</v>
      </c>
      <c r="AG141" s="39">
        <v>0</v>
      </c>
      <c r="AH141" s="39">
        <v>0</v>
      </c>
      <c r="AI141" s="39">
        <v>0</v>
      </c>
      <c r="AJ141" s="39">
        <v>0</v>
      </c>
      <c r="AK141" s="39">
        <v>0</v>
      </c>
    </row>
    <row r="142" spans="1:37" ht="12.75">
      <c r="A142" t="s">
        <v>281</v>
      </c>
      <c r="B142" s="35"/>
      <c r="C142" s="64" t="s">
        <v>154</v>
      </c>
      <c r="D142" s="32">
        <v>17073</v>
      </c>
      <c r="E142" s="22">
        <f t="shared" si="64"/>
        <v>0.03953610964681075</v>
      </c>
      <c r="F142" s="22">
        <f t="shared" si="65"/>
        <v>0.09834241199554852</v>
      </c>
      <c r="G142" s="22">
        <f t="shared" si="66"/>
        <v>0.2805599484566274</v>
      </c>
      <c r="H142" s="22">
        <f t="shared" si="67"/>
        <v>0.4184384700989867</v>
      </c>
      <c r="I142" s="22">
        <f t="shared" si="68"/>
        <v>0.47173900310431677</v>
      </c>
      <c r="J142" s="22">
        <f t="shared" si="69"/>
        <v>0.10982252679669653</v>
      </c>
      <c r="K142" s="22">
        <f t="shared" si="70"/>
        <v>0.5051851851851852</v>
      </c>
      <c r="L142" s="22">
        <f t="shared" si="71"/>
        <v>0.48302561048243003</v>
      </c>
      <c r="M142" s="22">
        <f t="shared" si="72"/>
        <v>0.4455114822546973</v>
      </c>
      <c r="N142" s="22">
        <f t="shared" si="73"/>
        <v>0.45996640537514</v>
      </c>
      <c r="O142" s="22">
        <f t="shared" si="74"/>
        <v>0.40700273156195677</v>
      </c>
      <c r="P142" s="22">
        <f t="shared" si="75"/>
        <v>0.46773333333333333</v>
      </c>
      <c r="Q142" s="22" t="str">
        <f t="shared" si="76"/>
        <v>..</v>
      </c>
      <c r="R142" s="22">
        <f t="shared" si="77"/>
        <v>0.4358343583435834</v>
      </c>
      <c r="S142" s="32">
        <v>17073</v>
      </c>
      <c r="T142" s="31">
        <f t="shared" si="78"/>
        <v>1</v>
      </c>
      <c r="U142" s="31">
        <f t="shared" si="79"/>
        <v>1</v>
      </c>
      <c r="V142" s="38">
        <v>17073</v>
      </c>
      <c r="W142" s="39">
        <v>17073</v>
      </c>
      <c r="X142" s="39">
        <v>341</v>
      </c>
      <c r="Y142" s="39">
        <v>811</v>
      </c>
      <c r="Z142" s="39">
        <v>2134</v>
      </c>
      <c r="AA142" s="39">
        <v>3278</v>
      </c>
      <c r="AB142" s="39">
        <v>877</v>
      </c>
      <c r="AC142" s="39">
        <v>0</v>
      </c>
      <c r="AD142" s="39">
        <v>7441</v>
      </c>
      <c r="AE142" s="39">
        <v>334</v>
      </c>
      <c r="AF142" s="39">
        <v>868</v>
      </c>
      <c r="AG142" s="39">
        <v>2656</v>
      </c>
      <c r="AH142" s="39">
        <v>4776</v>
      </c>
      <c r="AI142" s="39">
        <v>998</v>
      </c>
      <c r="AJ142" s="39">
        <v>0</v>
      </c>
      <c r="AK142" s="39">
        <v>9632</v>
      </c>
    </row>
    <row r="143" spans="1:37" ht="12.75">
      <c r="A143" t="s">
        <v>285</v>
      </c>
      <c r="B143" s="35"/>
      <c r="C143" s="64" t="s">
        <v>158</v>
      </c>
      <c r="D143" s="32">
        <v>9698</v>
      </c>
      <c r="E143" s="22">
        <f t="shared" si="64"/>
        <v>0.11359107214029494</v>
      </c>
      <c r="F143" s="22">
        <f t="shared" si="65"/>
        <v>0.18134715025906736</v>
      </c>
      <c r="G143" s="22">
        <f t="shared" si="66"/>
        <v>0.15344758868074931</v>
      </c>
      <c r="H143" s="22">
        <f t="shared" si="67"/>
        <v>0.4483858110801116</v>
      </c>
      <c r="I143" s="22">
        <f t="shared" si="68"/>
        <v>0.5129533678756477</v>
      </c>
      <c r="J143" s="22">
        <f t="shared" si="69"/>
        <v>0.038660821044240734</v>
      </c>
      <c r="K143" s="22">
        <f t="shared" si="70"/>
        <v>0.5017543859649123</v>
      </c>
      <c r="L143" s="22">
        <f t="shared" si="71"/>
        <v>0.46593406593406594</v>
      </c>
      <c r="M143" s="22">
        <f t="shared" si="72"/>
        <v>0.4649350649350649</v>
      </c>
      <c r="N143" s="22">
        <f t="shared" si="73"/>
        <v>0.4746666666666667</v>
      </c>
      <c r="O143" s="22">
        <f t="shared" si="74"/>
        <v>0.48096348096348096</v>
      </c>
      <c r="P143" s="22">
        <f t="shared" si="75"/>
        <v>0.4742268041237113</v>
      </c>
      <c r="Q143" s="22" t="str">
        <f t="shared" si="76"/>
        <v>..</v>
      </c>
      <c r="R143" s="22">
        <f t="shared" si="77"/>
        <v>0.47787963332004785</v>
      </c>
      <c r="S143" s="32">
        <v>9698</v>
      </c>
      <c r="T143" s="31">
        <f t="shared" si="78"/>
        <v>0.2587131367292225</v>
      </c>
      <c r="U143" s="31">
        <f t="shared" si="79"/>
        <v>0.2587131367292225</v>
      </c>
      <c r="V143" s="38">
        <v>9698</v>
      </c>
      <c r="W143" s="39">
        <v>2509</v>
      </c>
      <c r="X143" s="39">
        <v>143</v>
      </c>
      <c r="Y143" s="39">
        <v>212</v>
      </c>
      <c r="Z143" s="39">
        <v>179</v>
      </c>
      <c r="AA143" s="39">
        <v>619</v>
      </c>
      <c r="AB143" s="39">
        <v>46</v>
      </c>
      <c r="AC143" s="39">
        <v>0</v>
      </c>
      <c r="AD143" s="39">
        <v>1199</v>
      </c>
      <c r="AE143" s="39">
        <v>142</v>
      </c>
      <c r="AF143" s="39">
        <v>243</v>
      </c>
      <c r="AG143" s="39">
        <v>206</v>
      </c>
      <c r="AH143" s="39">
        <v>668</v>
      </c>
      <c r="AI143" s="39">
        <v>51</v>
      </c>
      <c r="AJ143" s="39">
        <v>0</v>
      </c>
      <c r="AK143" s="39">
        <v>1310</v>
      </c>
    </row>
    <row r="144" spans="1:37" ht="12.75">
      <c r="A144" t="s">
        <v>282</v>
      </c>
      <c r="B144" s="35"/>
      <c r="C144" s="64" t="s">
        <v>155</v>
      </c>
      <c r="D144" s="32">
        <v>107</v>
      </c>
      <c r="E144" s="22">
        <f t="shared" si="64"/>
        <v>0.018691588785046728</v>
      </c>
      <c r="F144" s="22">
        <f t="shared" si="65"/>
        <v>0</v>
      </c>
      <c r="G144" s="22">
        <f t="shared" si="66"/>
        <v>0.07476635514018691</v>
      </c>
      <c r="H144" s="22">
        <f t="shared" si="67"/>
        <v>0.09345794392523364</v>
      </c>
      <c r="I144" s="22">
        <f t="shared" si="68"/>
        <v>0.8878504672897196</v>
      </c>
      <c r="J144" s="22">
        <f t="shared" si="69"/>
        <v>0.018691588785046728</v>
      </c>
      <c r="K144" s="22">
        <f t="shared" si="70"/>
        <v>1</v>
      </c>
      <c r="L144" s="22" t="str">
        <f t="shared" si="71"/>
        <v>..</v>
      </c>
      <c r="M144" s="22">
        <f t="shared" si="72"/>
        <v>0.375</v>
      </c>
      <c r="N144" s="22">
        <f t="shared" si="73"/>
        <v>0.5</v>
      </c>
      <c r="O144" s="22">
        <f t="shared" si="74"/>
        <v>0.3263157894736842</v>
      </c>
      <c r="P144" s="22">
        <f t="shared" si="75"/>
        <v>0.5</v>
      </c>
      <c r="Q144" s="22" t="str">
        <f t="shared" si="76"/>
        <v>..</v>
      </c>
      <c r="R144" s="22">
        <f t="shared" si="77"/>
        <v>0.34579439252336447</v>
      </c>
      <c r="S144" s="32">
        <v>107</v>
      </c>
      <c r="T144" s="31">
        <f t="shared" si="78"/>
        <v>1</v>
      </c>
      <c r="U144" s="31">
        <f t="shared" si="79"/>
        <v>1</v>
      </c>
      <c r="V144" s="38">
        <v>107</v>
      </c>
      <c r="W144" s="39">
        <v>107</v>
      </c>
      <c r="X144" s="39">
        <v>2</v>
      </c>
      <c r="Y144" s="39">
        <v>0</v>
      </c>
      <c r="Z144" s="39">
        <v>3</v>
      </c>
      <c r="AA144" s="39">
        <v>31</v>
      </c>
      <c r="AB144" s="39">
        <v>1</v>
      </c>
      <c r="AC144" s="39">
        <v>0</v>
      </c>
      <c r="AD144" s="39">
        <v>37</v>
      </c>
      <c r="AE144" s="39">
        <v>0</v>
      </c>
      <c r="AF144" s="39">
        <v>0</v>
      </c>
      <c r="AG144" s="39">
        <v>5</v>
      </c>
      <c r="AH144" s="39">
        <v>64</v>
      </c>
      <c r="AI144" s="39">
        <v>1</v>
      </c>
      <c r="AJ144" s="39">
        <v>0</v>
      </c>
      <c r="AK144" s="39">
        <v>70</v>
      </c>
    </row>
    <row r="145" spans="1:37" ht="12.75">
      <c r="A145" t="s">
        <v>283</v>
      </c>
      <c r="B145" s="35"/>
      <c r="C145" s="64" t="s">
        <v>156</v>
      </c>
      <c r="D145" s="32">
        <v>1146</v>
      </c>
      <c r="E145" s="22">
        <f t="shared" si="64"/>
        <v>0.006980802792321117</v>
      </c>
      <c r="F145" s="22">
        <f t="shared" si="65"/>
        <v>0.04712041884816754</v>
      </c>
      <c r="G145" s="22">
        <f t="shared" si="66"/>
        <v>0.10732984293193717</v>
      </c>
      <c r="H145" s="22">
        <f t="shared" si="67"/>
        <v>0.16143106457242584</v>
      </c>
      <c r="I145" s="22">
        <f t="shared" si="68"/>
        <v>0.7111692844677138</v>
      </c>
      <c r="J145" s="22">
        <f t="shared" si="69"/>
        <v>0.1273996509598604</v>
      </c>
      <c r="K145" s="22">
        <f t="shared" si="70"/>
        <v>0.5</v>
      </c>
      <c r="L145" s="22">
        <f t="shared" si="71"/>
        <v>0.2962962962962963</v>
      </c>
      <c r="M145" s="22">
        <f t="shared" si="72"/>
        <v>0.5040650406504065</v>
      </c>
      <c r="N145" s="22">
        <f t="shared" si="73"/>
        <v>0.44324324324324327</v>
      </c>
      <c r="O145" s="22">
        <f t="shared" si="74"/>
        <v>0.38773006134969323</v>
      </c>
      <c r="P145" s="22">
        <f t="shared" si="75"/>
        <v>0.2671232876712329</v>
      </c>
      <c r="Q145" s="22" t="str">
        <f t="shared" si="76"/>
        <v>..</v>
      </c>
      <c r="R145" s="22">
        <f t="shared" si="77"/>
        <v>0.38132635253054104</v>
      </c>
      <c r="S145" s="32">
        <v>1146</v>
      </c>
      <c r="T145" s="31">
        <f t="shared" si="78"/>
        <v>1</v>
      </c>
      <c r="U145" s="31">
        <f t="shared" si="79"/>
        <v>1</v>
      </c>
      <c r="V145" s="38">
        <v>1146</v>
      </c>
      <c r="W145" s="39">
        <v>1146</v>
      </c>
      <c r="X145" s="39">
        <v>4</v>
      </c>
      <c r="Y145" s="39">
        <v>16</v>
      </c>
      <c r="Z145" s="39">
        <v>62</v>
      </c>
      <c r="AA145" s="39">
        <v>316</v>
      </c>
      <c r="AB145" s="39">
        <v>39</v>
      </c>
      <c r="AC145" s="39">
        <v>0</v>
      </c>
      <c r="AD145" s="39">
        <v>437</v>
      </c>
      <c r="AE145" s="39">
        <v>4</v>
      </c>
      <c r="AF145" s="39">
        <v>38</v>
      </c>
      <c r="AG145" s="39">
        <v>61</v>
      </c>
      <c r="AH145" s="39">
        <v>499</v>
      </c>
      <c r="AI145" s="39">
        <v>107</v>
      </c>
      <c r="AJ145" s="39">
        <v>0</v>
      </c>
      <c r="AK145" s="39">
        <v>709</v>
      </c>
    </row>
    <row r="146" spans="1:37" ht="12.75">
      <c r="A146" t="s">
        <v>284</v>
      </c>
      <c r="B146" s="35"/>
      <c r="C146" s="64" t="s">
        <v>157</v>
      </c>
      <c r="D146" s="32">
        <v>243</v>
      </c>
      <c r="E146" s="22">
        <f t="shared" si="64"/>
        <v>0.07407407407407407</v>
      </c>
      <c r="F146" s="22">
        <f t="shared" si="65"/>
        <v>0.16872427983539096</v>
      </c>
      <c r="G146" s="22">
        <f t="shared" si="66"/>
        <v>0.102880658436214</v>
      </c>
      <c r="H146" s="22">
        <f t="shared" si="67"/>
        <v>0.345679012345679</v>
      </c>
      <c r="I146" s="22">
        <f t="shared" si="68"/>
        <v>0.6337448559670782</v>
      </c>
      <c r="J146" s="22">
        <f t="shared" si="69"/>
        <v>0.0205761316872428</v>
      </c>
      <c r="K146" s="22">
        <f t="shared" si="70"/>
        <v>0.3888888888888889</v>
      </c>
      <c r="L146" s="22">
        <f t="shared" si="71"/>
        <v>0.4146341463414634</v>
      </c>
      <c r="M146" s="22">
        <f t="shared" si="72"/>
        <v>0.4</v>
      </c>
      <c r="N146" s="22">
        <f t="shared" si="73"/>
        <v>0.40476190476190477</v>
      </c>
      <c r="O146" s="22">
        <f t="shared" si="74"/>
        <v>0.2597402597402597</v>
      </c>
      <c r="P146" s="22">
        <f t="shared" si="75"/>
        <v>0.4</v>
      </c>
      <c r="Q146" s="22" t="str">
        <f t="shared" si="76"/>
        <v>..</v>
      </c>
      <c r="R146" s="22">
        <f t="shared" si="77"/>
        <v>0.31275720164609055</v>
      </c>
      <c r="S146" s="32">
        <v>243</v>
      </c>
      <c r="T146" s="31">
        <f t="shared" si="78"/>
        <v>1</v>
      </c>
      <c r="U146" s="31">
        <f t="shared" si="79"/>
        <v>1</v>
      </c>
      <c r="V146" s="38">
        <v>243</v>
      </c>
      <c r="W146" s="39">
        <v>243</v>
      </c>
      <c r="X146" s="39">
        <v>7</v>
      </c>
      <c r="Y146" s="39">
        <v>17</v>
      </c>
      <c r="Z146" s="39">
        <v>10</v>
      </c>
      <c r="AA146" s="39">
        <v>40</v>
      </c>
      <c r="AB146" s="39">
        <v>2</v>
      </c>
      <c r="AC146" s="39">
        <v>0</v>
      </c>
      <c r="AD146" s="39">
        <v>76</v>
      </c>
      <c r="AE146" s="39">
        <v>11</v>
      </c>
      <c r="AF146" s="39">
        <v>24</v>
      </c>
      <c r="AG146" s="39">
        <v>15</v>
      </c>
      <c r="AH146" s="39">
        <v>114</v>
      </c>
      <c r="AI146" s="39">
        <v>3</v>
      </c>
      <c r="AJ146" s="39">
        <v>0</v>
      </c>
      <c r="AK146" s="39">
        <v>167</v>
      </c>
    </row>
    <row r="147" spans="1:37" ht="12.75">
      <c r="A147" t="s">
        <v>406</v>
      </c>
      <c r="B147" s="35"/>
      <c r="C147" s="64" t="s">
        <v>159</v>
      </c>
      <c r="D147" s="32">
        <v>0</v>
      </c>
      <c r="E147" s="22" t="str">
        <f t="shared" si="64"/>
        <v>..</v>
      </c>
      <c r="F147" s="22" t="str">
        <f t="shared" si="65"/>
        <v>..</v>
      </c>
      <c r="G147" s="22" t="str">
        <f t="shared" si="66"/>
        <v>..</v>
      </c>
      <c r="H147" s="22" t="str">
        <f t="shared" si="67"/>
        <v>..</v>
      </c>
      <c r="I147" s="22" t="str">
        <f t="shared" si="68"/>
        <v>..</v>
      </c>
      <c r="J147" s="22" t="str">
        <f t="shared" si="69"/>
        <v>..</v>
      </c>
      <c r="K147" s="22" t="str">
        <f t="shared" si="70"/>
        <v>..</v>
      </c>
      <c r="L147" s="22" t="str">
        <f t="shared" si="71"/>
        <v>..</v>
      </c>
      <c r="M147" s="22" t="str">
        <f t="shared" si="72"/>
        <v>..</v>
      </c>
      <c r="N147" s="22" t="str">
        <f t="shared" si="73"/>
        <v>..</v>
      </c>
      <c r="O147" s="22" t="str">
        <f t="shared" si="74"/>
        <v>..</v>
      </c>
      <c r="P147" s="22" t="str">
        <f t="shared" si="75"/>
        <v>..</v>
      </c>
      <c r="Q147" s="22" t="str">
        <f t="shared" si="76"/>
        <v>..</v>
      </c>
      <c r="R147" s="22" t="str">
        <f t="shared" si="77"/>
        <v>..</v>
      </c>
      <c r="S147" s="32">
        <v>15555</v>
      </c>
      <c r="T147" s="31">
        <f t="shared" si="78"/>
        <v>0</v>
      </c>
      <c r="U147" s="31">
        <f t="shared" si="79"/>
        <v>0</v>
      </c>
      <c r="V147" s="38">
        <v>15555</v>
      </c>
      <c r="W147" s="39">
        <v>0</v>
      </c>
      <c r="X147" s="39">
        <v>0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0</v>
      </c>
      <c r="AG147" s="39">
        <v>0</v>
      </c>
      <c r="AH147" s="39">
        <v>0</v>
      </c>
      <c r="AI147" s="39">
        <v>0</v>
      </c>
      <c r="AJ147" s="39">
        <v>0</v>
      </c>
      <c r="AK147" s="39">
        <v>0</v>
      </c>
    </row>
    <row r="148" spans="1:37" ht="12.75">
      <c r="A148" t="s">
        <v>407</v>
      </c>
      <c r="B148" s="35"/>
      <c r="C148" s="64" t="s">
        <v>160</v>
      </c>
      <c r="D148" s="32">
        <v>0</v>
      </c>
      <c r="E148" s="22" t="str">
        <f t="shared" si="64"/>
        <v>..</v>
      </c>
      <c r="F148" s="22" t="str">
        <f t="shared" si="65"/>
        <v>..</v>
      </c>
      <c r="G148" s="22" t="str">
        <f t="shared" si="66"/>
        <v>..</v>
      </c>
      <c r="H148" s="22" t="str">
        <f t="shared" si="67"/>
        <v>..</v>
      </c>
      <c r="I148" s="22" t="str">
        <f t="shared" si="68"/>
        <v>..</v>
      </c>
      <c r="J148" s="22" t="str">
        <f t="shared" si="69"/>
        <v>..</v>
      </c>
      <c r="K148" s="22" t="str">
        <f t="shared" si="70"/>
        <v>..</v>
      </c>
      <c r="L148" s="22" t="str">
        <f t="shared" si="71"/>
        <v>..</v>
      </c>
      <c r="M148" s="22" t="str">
        <f t="shared" si="72"/>
        <v>..</v>
      </c>
      <c r="N148" s="22" t="str">
        <f t="shared" si="73"/>
        <v>..</v>
      </c>
      <c r="O148" s="22" t="str">
        <f t="shared" si="74"/>
        <v>..</v>
      </c>
      <c r="P148" s="22" t="str">
        <f t="shared" si="75"/>
        <v>..</v>
      </c>
      <c r="Q148" s="22" t="str">
        <f t="shared" si="76"/>
        <v>..</v>
      </c>
      <c r="R148" s="22" t="str">
        <f t="shared" si="77"/>
        <v>..</v>
      </c>
      <c r="S148" s="32">
        <v>384</v>
      </c>
      <c r="T148" s="31">
        <f t="shared" si="78"/>
        <v>0</v>
      </c>
      <c r="U148" s="31">
        <f t="shared" si="79"/>
        <v>0</v>
      </c>
      <c r="V148" s="38">
        <v>384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</row>
    <row r="149" spans="1:37" ht="12.75">
      <c r="A149" t="s">
        <v>286</v>
      </c>
      <c r="B149" s="35"/>
      <c r="C149" s="64" t="s">
        <v>161</v>
      </c>
      <c r="D149" s="32">
        <v>51</v>
      </c>
      <c r="E149" s="22">
        <f t="shared" si="64"/>
        <v>0.1568627450980392</v>
      </c>
      <c r="F149" s="22">
        <f t="shared" si="65"/>
        <v>0.0392156862745098</v>
      </c>
      <c r="G149" s="22">
        <f t="shared" si="66"/>
        <v>0.11764705882352941</v>
      </c>
      <c r="H149" s="22">
        <f t="shared" si="67"/>
        <v>0.3137254901960784</v>
      </c>
      <c r="I149" s="22">
        <f t="shared" si="68"/>
        <v>0.5686274509803921</v>
      </c>
      <c r="J149" s="22">
        <f t="shared" si="69"/>
        <v>0.11764705882352941</v>
      </c>
      <c r="K149" s="22">
        <f t="shared" si="70"/>
        <v>0.5</v>
      </c>
      <c r="L149" s="22">
        <f t="shared" si="71"/>
        <v>0.5</v>
      </c>
      <c r="M149" s="22">
        <f t="shared" si="72"/>
        <v>0.5</v>
      </c>
      <c r="N149" s="22">
        <f t="shared" si="73"/>
        <v>0.5</v>
      </c>
      <c r="O149" s="22">
        <f t="shared" si="74"/>
        <v>0.5862068965517241</v>
      </c>
      <c r="P149" s="22">
        <f t="shared" si="75"/>
        <v>0.3333333333333333</v>
      </c>
      <c r="Q149" s="22" t="str">
        <f t="shared" si="76"/>
        <v>..</v>
      </c>
      <c r="R149" s="22">
        <f t="shared" si="77"/>
        <v>0.5294117647058824</v>
      </c>
      <c r="S149" s="32">
        <v>51</v>
      </c>
      <c r="T149" s="31">
        <f t="shared" si="78"/>
        <v>1</v>
      </c>
      <c r="U149" s="31">
        <f t="shared" si="79"/>
        <v>1</v>
      </c>
      <c r="V149" s="38">
        <v>51</v>
      </c>
      <c r="W149" s="39">
        <v>51</v>
      </c>
      <c r="X149" s="39">
        <v>4</v>
      </c>
      <c r="Y149" s="39">
        <v>1</v>
      </c>
      <c r="Z149" s="39">
        <v>3</v>
      </c>
      <c r="AA149" s="39">
        <v>17</v>
      </c>
      <c r="AB149" s="39">
        <v>2</v>
      </c>
      <c r="AC149" s="39">
        <v>0</v>
      </c>
      <c r="AD149" s="39">
        <v>27</v>
      </c>
      <c r="AE149" s="39">
        <v>4</v>
      </c>
      <c r="AF149" s="39">
        <v>1</v>
      </c>
      <c r="AG149" s="39">
        <v>3</v>
      </c>
      <c r="AH149" s="39">
        <v>12</v>
      </c>
      <c r="AI149" s="39">
        <v>4</v>
      </c>
      <c r="AJ149" s="39">
        <v>0</v>
      </c>
      <c r="AK149" s="39">
        <v>24</v>
      </c>
    </row>
    <row r="150" spans="1:37" ht="12.75">
      <c r="A150" t="s">
        <v>257</v>
      </c>
      <c r="B150" s="35"/>
      <c r="C150" s="64" t="s">
        <v>111</v>
      </c>
      <c r="D150" s="32">
        <v>358</v>
      </c>
      <c r="E150" s="22">
        <f t="shared" si="64"/>
        <v>0.07262569832402235</v>
      </c>
      <c r="F150" s="22">
        <f t="shared" si="65"/>
        <v>0.03910614525139665</v>
      </c>
      <c r="G150" s="22">
        <f t="shared" si="66"/>
        <v>0.008379888268156424</v>
      </c>
      <c r="H150" s="22">
        <f t="shared" si="67"/>
        <v>0.12011173184357542</v>
      </c>
      <c r="I150" s="22">
        <f t="shared" si="68"/>
        <v>0.8631284916201117</v>
      </c>
      <c r="J150" s="22">
        <f t="shared" si="69"/>
        <v>0.01675977653631285</v>
      </c>
      <c r="K150" s="22">
        <f t="shared" si="70"/>
        <v>0.5</v>
      </c>
      <c r="L150" s="22">
        <f t="shared" si="71"/>
        <v>0.5</v>
      </c>
      <c r="M150" s="22">
        <f t="shared" si="72"/>
        <v>0.3333333333333333</v>
      </c>
      <c r="N150" s="22">
        <f t="shared" si="73"/>
        <v>0.4883720930232558</v>
      </c>
      <c r="O150" s="22">
        <f t="shared" si="74"/>
        <v>0.29449838187702265</v>
      </c>
      <c r="P150" s="22">
        <f t="shared" si="75"/>
        <v>0.3333333333333333</v>
      </c>
      <c r="Q150" s="22" t="str">
        <f t="shared" si="76"/>
        <v>..</v>
      </c>
      <c r="R150" s="22">
        <f t="shared" si="77"/>
        <v>0.31843575418994413</v>
      </c>
      <c r="S150" s="32">
        <v>358</v>
      </c>
      <c r="T150" s="31">
        <f t="shared" si="78"/>
        <v>1</v>
      </c>
      <c r="U150" s="31">
        <f t="shared" si="79"/>
        <v>1</v>
      </c>
      <c r="V150" s="38">
        <v>358</v>
      </c>
      <c r="W150" s="39">
        <v>358</v>
      </c>
      <c r="X150" s="39">
        <v>13</v>
      </c>
      <c r="Y150" s="39">
        <v>7</v>
      </c>
      <c r="Z150" s="39">
        <v>1</v>
      </c>
      <c r="AA150" s="39">
        <v>91</v>
      </c>
      <c r="AB150" s="39">
        <v>2</v>
      </c>
      <c r="AC150" s="39">
        <v>0</v>
      </c>
      <c r="AD150" s="39">
        <v>114</v>
      </c>
      <c r="AE150" s="39">
        <v>13</v>
      </c>
      <c r="AF150" s="39">
        <v>7</v>
      </c>
      <c r="AG150" s="39">
        <v>2</v>
      </c>
      <c r="AH150" s="39">
        <v>218</v>
      </c>
      <c r="AI150" s="39">
        <v>4</v>
      </c>
      <c r="AJ150" s="39">
        <v>0</v>
      </c>
      <c r="AK150" s="39">
        <v>244</v>
      </c>
    </row>
    <row r="151" spans="1:37" ht="12.75">
      <c r="A151" t="s">
        <v>266</v>
      </c>
      <c r="B151" s="35"/>
      <c r="C151" s="64" t="s">
        <v>28</v>
      </c>
      <c r="D151" s="32">
        <v>148</v>
      </c>
      <c r="E151" s="22">
        <f t="shared" si="64"/>
        <v>0</v>
      </c>
      <c r="F151" s="22">
        <f t="shared" si="65"/>
        <v>0.10135135135135136</v>
      </c>
      <c r="G151" s="22">
        <f t="shared" si="66"/>
        <v>0.07432432432432433</v>
      </c>
      <c r="H151" s="22">
        <f t="shared" si="67"/>
        <v>0.17567567567567569</v>
      </c>
      <c r="I151" s="22">
        <f t="shared" si="68"/>
        <v>0.777027027027027</v>
      </c>
      <c r="J151" s="22">
        <f t="shared" si="69"/>
        <v>0.0472972972972973</v>
      </c>
      <c r="K151" s="22" t="str">
        <f t="shared" si="70"/>
        <v>..</v>
      </c>
      <c r="L151" s="22">
        <f t="shared" si="71"/>
        <v>0.2</v>
      </c>
      <c r="M151" s="22">
        <f t="shared" si="72"/>
        <v>0.5454545454545454</v>
      </c>
      <c r="N151" s="22">
        <f t="shared" si="73"/>
        <v>0.34615384615384615</v>
      </c>
      <c r="O151" s="22">
        <f t="shared" si="74"/>
        <v>0.2956521739130435</v>
      </c>
      <c r="P151" s="22">
        <f t="shared" si="75"/>
        <v>0.5714285714285714</v>
      </c>
      <c r="Q151" s="22" t="str">
        <f t="shared" si="76"/>
        <v>..</v>
      </c>
      <c r="R151" s="22">
        <f t="shared" si="77"/>
        <v>0.31756756756756754</v>
      </c>
      <c r="S151" s="32">
        <v>148</v>
      </c>
      <c r="T151" s="31">
        <f t="shared" si="78"/>
        <v>1</v>
      </c>
      <c r="U151" s="31">
        <f t="shared" si="79"/>
        <v>1</v>
      </c>
      <c r="V151" s="38">
        <v>148</v>
      </c>
      <c r="W151" s="39">
        <v>148</v>
      </c>
      <c r="X151" s="39">
        <v>0</v>
      </c>
      <c r="Y151" s="39">
        <v>3</v>
      </c>
      <c r="Z151" s="39">
        <v>6</v>
      </c>
      <c r="AA151" s="39">
        <v>34</v>
      </c>
      <c r="AB151" s="39">
        <v>4</v>
      </c>
      <c r="AC151" s="39">
        <v>0</v>
      </c>
      <c r="AD151" s="39">
        <v>47</v>
      </c>
      <c r="AE151" s="39">
        <v>0</v>
      </c>
      <c r="AF151" s="39">
        <v>12</v>
      </c>
      <c r="AG151" s="39">
        <v>5</v>
      </c>
      <c r="AH151" s="39">
        <v>81</v>
      </c>
      <c r="AI151" s="39">
        <v>3</v>
      </c>
      <c r="AJ151" s="39">
        <v>0</v>
      </c>
      <c r="AK151" s="39">
        <v>101</v>
      </c>
    </row>
    <row r="152" spans="1:37" ht="12.75">
      <c r="A152" t="s">
        <v>287</v>
      </c>
      <c r="B152" s="80"/>
      <c r="C152" s="82" t="s">
        <v>162</v>
      </c>
      <c r="D152" s="32">
        <v>90</v>
      </c>
      <c r="E152" s="22">
        <f t="shared" si="64"/>
        <v>0.05555555555555555</v>
      </c>
      <c r="F152" s="22">
        <f t="shared" si="65"/>
        <v>0.1</v>
      </c>
      <c r="G152" s="22">
        <f t="shared" si="66"/>
        <v>0.16666666666666666</v>
      </c>
      <c r="H152" s="22">
        <f t="shared" si="67"/>
        <v>0.32222222222222224</v>
      </c>
      <c r="I152" s="22">
        <f t="shared" si="68"/>
        <v>0.6444444444444445</v>
      </c>
      <c r="J152" s="22">
        <f t="shared" si="69"/>
        <v>0.03333333333333333</v>
      </c>
      <c r="K152" s="22">
        <f t="shared" si="70"/>
        <v>0.4</v>
      </c>
      <c r="L152" s="22">
        <f t="shared" si="71"/>
        <v>0.4444444444444444</v>
      </c>
      <c r="M152" s="22">
        <f t="shared" si="72"/>
        <v>0.3333333333333333</v>
      </c>
      <c r="N152" s="22">
        <f t="shared" si="73"/>
        <v>0.3793103448275862</v>
      </c>
      <c r="O152" s="22">
        <f t="shared" si="74"/>
        <v>0.15517241379310345</v>
      </c>
      <c r="P152" s="22">
        <f t="shared" si="75"/>
        <v>0</v>
      </c>
      <c r="Q152" s="22" t="str">
        <f t="shared" si="76"/>
        <v>..</v>
      </c>
      <c r="R152" s="22">
        <f t="shared" si="77"/>
        <v>0.2222222222222222</v>
      </c>
      <c r="S152" s="32">
        <v>1021</v>
      </c>
      <c r="T152" s="31">
        <f t="shared" si="78"/>
        <v>0.0881488736532811</v>
      </c>
      <c r="U152" s="31">
        <f t="shared" si="79"/>
        <v>0.0881488736532811</v>
      </c>
      <c r="V152" s="38">
        <v>1021</v>
      </c>
      <c r="W152" s="39">
        <v>90</v>
      </c>
      <c r="X152" s="39">
        <v>2</v>
      </c>
      <c r="Y152" s="39">
        <v>4</v>
      </c>
      <c r="Z152" s="39">
        <v>5</v>
      </c>
      <c r="AA152" s="39">
        <v>9</v>
      </c>
      <c r="AB152" s="39">
        <v>0</v>
      </c>
      <c r="AC152" s="39">
        <v>0</v>
      </c>
      <c r="AD152" s="39">
        <v>20</v>
      </c>
      <c r="AE152" s="39">
        <v>3</v>
      </c>
      <c r="AF152" s="39">
        <v>5</v>
      </c>
      <c r="AG152" s="39">
        <v>10</v>
      </c>
      <c r="AH152" s="39">
        <v>49</v>
      </c>
      <c r="AI152" s="39">
        <v>3</v>
      </c>
      <c r="AJ152" s="39">
        <v>0</v>
      </c>
      <c r="AK152" s="39">
        <v>70</v>
      </c>
    </row>
    <row r="153" spans="1:37" ht="12.75">
      <c r="A153" t="s">
        <v>288</v>
      </c>
      <c r="B153" s="35"/>
      <c r="C153" s="64" t="s">
        <v>164</v>
      </c>
      <c r="D153" s="32">
        <v>4922</v>
      </c>
      <c r="E153" s="22">
        <f t="shared" si="64"/>
        <v>0.025380710659898477</v>
      </c>
      <c r="F153" s="22">
        <f t="shared" si="65"/>
        <v>0.03299492385786802</v>
      </c>
      <c r="G153" s="22">
        <f t="shared" si="66"/>
        <v>0.7893401015228426</v>
      </c>
      <c r="H153" s="22">
        <f t="shared" si="67"/>
        <v>0.8477157360406091</v>
      </c>
      <c r="I153" s="22">
        <f t="shared" si="68"/>
        <v>0.15228426395939088</v>
      </c>
      <c r="J153" s="22">
        <f t="shared" si="69"/>
        <v>0</v>
      </c>
      <c r="K153" s="22">
        <f t="shared" si="70"/>
        <v>0.5</v>
      </c>
      <c r="L153" s="22">
        <f t="shared" si="71"/>
        <v>0.38461538461538464</v>
      </c>
      <c r="M153" s="22">
        <f t="shared" si="72"/>
        <v>0.03215434083601286</v>
      </c>
      <c r="N153" s="22">
        <f t="shared" si="73"/>
        <v>0.059880239520958084</v>
      </c>
      <c r="O153" s="22">
        <f t="shared" si="74"/>
        <v>0.6</v>
      </c>
      <c r="P153" s="22" t="str">
        <f t="shared" si="75"/>
        <v>..</v>
      </c>
      <c r="Q153" s="22" t="str">
        <f t="shared" si="76"/>
        <v>..</v>
      </c>
      <c r="R153" s="22">
        <f t="shared" si="77"/>
        <v>0.14213197969543148</v>
      </c>
      <c r="S153" s="32">
        <v>4922</v>
      </c>
      <c r="T153" s="31">
        <f t="shared" si="78"/>
        <v>0.08004876066639577</v>
      </c>
      <c r="U153" s="31">
        <f t="shared" si="79"/>
        <v>0.08004876066639577</v>
      </c>
      <c r="V153" s="38">
        <v>4922</v>
      </c>
      <c r="W153" s="39">
        <v>394</v>
      </c>
      <c r="X153" s="39">
        <v>5</v>
      </c>
      <c r="Y153" s="39">
        <v>5</v>
      </c>
      <c r="Z153" s="39">
        <v>10</v>
      </c>
      <c r="AA153" s="39">
        <v>36</v>
      </c>
      <c r="AB153" s="39">
        <v>0</v>
      </c>
      <c r="AC153" s="39">
        <v>0</v>
      </c>
      <c r="AD153" s="39">
        <v>56</v>
      </c>
      <c r="AE153" s="39">
        <v>5</v>
      </c>
      <c r="AF153" s="39">
        <v>8</v>
      </c>
      <c r="AG153" s="39">
        <v>301</v>
      </c>
      <c r="AH153" s="39">
        <v>24</v>
      </c>
      <c r="AI153" s="39">
        <v>0</v>
      </c>
      <c r="AJ153" s="39">
        <v>0</v>
      </c>
      <c r="AK153" s="39">
        <v>338</v>
      </c>
    </row>
    <row r="154" spans="1:37" ht="12.75">
      <c r="A154" t="s">
        <v>289</v>
      </c>
      <c r="B154" s="80"/>
      <c r="C154" s="82" t="s">
        <v>165</v>
      </c>
      <c r="D154" s="32">
        <v>55398</v>
      </c>
      <c r="E154" s="22">
        <f t="shared" si="64"/>
        <v>0.18121592837286546</v>
      </c>
      <c r="F154" s="22">
        <f t="shared" si="65"/>
        <v>0.23316726235604174</v>
      </c>
      <c r="G154" s="22">
        <f t="shared" si="66"/>
        <v>0.17708220513375933</v>
      </c>
      <c r="H154" s="22">
        <f t="shared" si="67"/>
        <v>0.5914653958626666</v>
      </c>
      <c r="I154" s="22">
        <f t="shared" si="68"/>
        <v>0.3772699375428716</v>
      </c>
      <c r="J154" s="22">
        <f t="shared" si="69"/>
        <v>0.03126466659446189</v>
      </c>
      <c r="K154" s="22">
        <f t="shared" si="70"/>
        <v>0.5115051299930272</v>
      </c>
      <c r="L154" s="22">
        <f t="shared" si="71"/>
        <v>0.5115738948672293</v>
      </c>
      <c r="M154" s="22">
        <f t="shared" si="72"/>
        <v>0.51855249745158</v>
      </c>
      <c r="N154" s="22">
        <f t="shared" si="73"/>
        <v>0.5136421900750778</v>
      </c>
      <c r="O154" s="22">
        <f t="shared" si="74"/>
        <v>0.5998086124401913</v>
      </c>
      <c r="P154" s="22">
        <f t="shared" si="75"/>
        <v>0.598729792147806</v>
      </c>
      <c r="Q154" s="22" t="str">
        <f t="shared" si="76"/>
        <v>..</v>
      </c>
      <c r="R154" s="22">
        <f t="shared" si="77"/>
        <v>0.548810426369183</v>
      </c>
      <c r="S154" s="32">
        <v>55398</v>
      </c>
      <c r="T154" s="31">
        <f t="shared" si="78"/>
        <v>1</v>
      </c>
      <c r="U154" s="31">
        <f t="shared" si="79"/>
        <v>1</v>
      </c>
      <c r="V154" s="38">
        <v>55398</v>
      </c>
      <c r="W154" s="39">
        <v>55398</v>
      </c>
      <c r="X154" s="39">
        <v>5135</v>
      </c>
      <c r="Y154" s="39">
        <v>6608</v>
      </c>
      <c r="Z154" s="39">
        <v>5087</v>
      </c>
      <c r="AA154" s="39">
        <v>12536</v>
      </c>
      <c r="AB154" s="39">
        <v>1037</v>
      </c>
      <c r="AC154" s="39">
        <v>0</v>
      </c>
      <c r="AD154" s="39">
        <v>30403</v>
      </c>
      <c r="AE154" s="39">
        <v>4904</v>
      </c>
      <c r="AF154" s="39">
        <v>6309</v>
      </c>
      <c r="AG154" s="39">
        <v>4723</v>
      </c>
      <c r="AH154" s="39">
        <v>8364</v>
      </c>
      <c r="AI154" s="39">
        <v>695</v>
      </c>
      <c r="AJ154" s="39">
        <v>0</v>
      </c>
      <c r="AK154" s="39">
        <v>24995</v>
      </c>
    </row>
    <row r="155" spans="1:37" ht="12.75">
      <c r="A155" t="s">
        <v>12</v>
      </c>
      <c r="B155" s="35"/>
      <c r="C155" s="64" t="s">
        <v>329</v>
      </c>
      <c r="D155" s="32">
        <v>0</v>
      </c>
      <c r="E155" s="22" t="str">
        <f t="shared" si="64"/>
        <v>..</v>
      </c>
      <c r="F155" s="22" t="str">
        <f t="shared" si="65"/>
        <v>..</v>
      </c>
      <c r="G155" s="22" t="str">
        <f t="shared" si="66"/>
        <v>..</v>
      </c>
      <c r="H155" s="22" t="str">
        <f t="shared" si="67"/>
        <v>..</v>
      </c>
      <c r="I155" s="22" t="str">
        <f t="shared" si="68"/>
        <v>..</v>
      </c>
      <c r="J155" s="22" t="str">
        <f t="shared" si="69"/>
        <v>..</v>
      </c>
      <c r="K155" s="22" t="str">
        <f t="shared" si="70"/>
        <v>..</v>
      </c>
      <c r="L155" s="22" t="str">
        <f t="shared" si="71"/>
        <v>..</v>
      </c>
      <c r="M155" s="22" t="str">
        <f t="shared" si="72"/>
        <v>..</v>
      </c>
      <c r="N155" s="22" t="str">
        <f t="shared" si="73"/>
        <v>..</v>
      </c>
      <c r="O155" s="22" t="str">
        <f t="shared" si="74"/>
        <v>..</v>
      </c>
      <c r="P155" s="22" t="str">
        <f t="shared" si="75"/>
        <v>..</v>
      </c>
      <c r="Q155" s="22" t="str">
        <f t="shared" si="76"/>
        <v>..</v>
      </c>
      <c r="R155" s="22" t="str">
        <f t="shared" si="77"/>
        <v>..</v>
      </c>
      <c r="S155" s="32">
        <v>0</v>
      </c>
      <c r="T155" s="31" t="str">
        <f t="shared" si="78"/>
        <v>..</v>
      </c>
      <c r="U155" s="31" t="str">
        <f t="shared" si="79"/>
        <v>..</v>
      </c>
      <c r="V155" s="38">
        <v>0</v>
      </c>
      <c r="W155" s="39">
        <v>0</v>
      </c>
      <c r="X155" s="39">
        <v>0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0</v>
      </c>
      <c r="AG155" s="39">
        <v>0</v>
      </c>
      <c r="AH155" s="39">
        <v>0</v>
      </c>
      <c r="AI155" s="39">
        <v>0</v>
      </c>
      <c r="AJ155" s="39">
        <v>0</v>
      </c>
      <c r="AK155" s="39">
        <v>0</v>
      </c>
    </row>
    <row r="156" spans="1:37" ht="12.75">
      <c r="A156" t="s">
        <v>16</v>
      </c>
      <c r="B156" s="35"/>
      <c r="C156" s="64" t="s">
        <v>327</v>
      </c>
      <c r="D156" s="32">
        <v>0</v>
      </c>
      <c r="E156" s="22" t="str">
        <f t="shared" si="64"/>
        <v>..</v>
      </c>
      <c r="F156" s="22" t="str">
        <f t="shared" si="65"/>
        <v>..</v>
      </c>
      <c r="G156" s="22" t="str">
        <f t="shared" si="66"/>
        <v>..</v>
      </c>
      <c r="H156" s="22" t="str">
        <f t="shared" si="67"/>
        <v>..</v>
      </c>
      <c r="I156" s="22" t="str">
        <f t="shared" si="68"/>
        <v>..</v>
      </c>
      <c r="J156" s="22" t="str">
        <f t="shared" si="69"/>
        <v>..</v>
      </c>
      <c r="K156" s="22" t="str">
        <f t="shared" si="70"/>
        <v>..</v>
      </c>
      <c r="L156" s="22" t="str">
        <f t="shared" si="71"/>
        <v>..</v>
      </c>
      <c r="M156" s="22" t="str">
        <f t="shared" si="72"/>
        <v>..</v>
      </c>
      <c r="N156" s="22" t="str">
        <f t="shared" si="73"/>
        <v>..</v>
      </c>
      <c r="O156" s="22" t="str">
        <f t="shared" si="74"/>
        <v>..</v>
      </c>
      <c r="P156" s="22" t="str">
        <f t="shared" si="75"/>
        <v>..</v>
      </c>
      <c r="Q156" s="22" t="str">
        <f t="shared" si="76"/>
        <v>..</v>
      </c>
      <c r="R156" s="22" t="str">
        <f t="shared" si="77"/>
        <v>..</v>
      </c>
      <c r="S156" s="32">
        <v>0</v>
      </c>
      <c r="T156" s="31" t="str">
        <f t="shared" si="78"/>
        <v>..</v>
      </c>
      <c r="U156" s="31" t="str">
        <f t="shared" si="79"/>
        <v>..</v>
      </c>
      <c r="V156" s="38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</row>
    <row r="157" spans="1:37" ht="12.75">
      <c r="A157" t="s">
        <v>62</v>
      </c>
      <c r="B157" s="35"/>
      <c r="C157" s="64" t="s">
        <v>63</v>
      </c>
      <c r="D157" s="32">
        <v>1</v>
      </c>
      <c r="E157" s="22">
        <f t="shared" si="64"/>
        <v>0</v>
      </c>
      <c r="F157" s="22">
        <f t="shared" si="65"/>
        <v>0</v>
      </c>
      <c r="G157" s="22">
        <f t="shared" si="66"/>
        <v>0</v>
      </c>
      <c r="H157" s="22">
        <f t="shared" si="67"/>
        <v>0</v>
      </c>
      <c r="I157" s="22">
        <f t="shared" si="68"/>
        <v>1</v>
      </c>
      <c r="J157" s="22">
        <f t="shared" si="69"/>
        <v>0</v>
      </c>
      <c r="K157" s="22" t="str">
        <f t="shared" si="70"/>
        <v>..</v>
      </c>
      <c r="L157" s="22" t="str">
        <f t="shared" si="71"/>
        <v>..</v>
      </c>
      <c r="M157" s="22" t="str">
        <f t="shared" si="72"/>
        <v>..</v>
      </c>
      <c r="N157" s="22" t="str">
        <f t="shared" si="73"/>
        <v>..</v>
      </c>
      <c r="O157" s="22">
        <f t="shared" si="74"/>
        <v>0</v>
      </c>
      <c r="P157" s="22" t="str">
        <f t="shared" si="75"/>
        <v>..</v>
      </c>
      <c r="Q157" s="22" t="str">
        <f t="shared" si="76"/>
        <v>..</v>
      </c>
      <c r="R157" s="22">
        <f t="shared" si="77"/>
        <v>0</v>
      </c>
      <c r="S157" s="32">
        <v>1</v>
      </c>
      <c r="T157" s="31">
        <f t="shared" si="78"/>
        <v>1</v>
      </c>
      <c r="U157" s="31">
        <f t="shared" si="79"/>
        <v>1</v>
      </c>
      <c r="V157" s="38">
        <v>1</v>
      </c>
      <c r="W157" s="39">
        <v>1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0</v>
      </c>
      <c r="AG157" s="39">
        <v>0</v>
      </c>
      <c r="AH157" s="39">
        <v>1</v>
      </c>
      <c r="AI157" s="39">
        <v>0</v>
      </c>
      <c r="AJ157" s="39">
        <v>0</v>
      </c>
      <c r="AK157" s="39">
        <v>1</v>
      </c>
    </row>
    <row r="158" spans="1:37" ht="22.5">
      <c r="A158" t="s">
        <v>17</v>
      </c>
      <c r="B158" s="35"/>
      <c r="C158" s="3" t="s">
        <v>335</v>
      </c>
      <c r="D158" s="32">
        <v>0</v>
      </c>
      <c r="E158" s="22" t="str">
        <f t="shared" si="64"/>
        <v>..</v>
      </c>
      <c r="F158" s="22" t="str">
        <f t="shared" si="65"/>
        <v>..</v>
      </c>
      <c r="G158" s="22" t="str">
        <f t="shared" si="66"/>
        <v>..</v>
      </c>
      <c r="H158" s="22" t="str">
        <f t="shared" si="67"/>
        <v>..</v>
      </c>
      <c r="I158" s="22" t="str">
        <f t="shared" si="68"/>
        <v>..</v>
      </c>
      <c r="J158" s="22" t="str">
        <f t="shared" si="69"/>
        <v>..</v>
      </c>
      <c r="K158" s="22" t="str">
        <f t="shared" si="70"/>
        <v>..</v>
      </c>
      <c r="L158" s="22" t="str">
        <f t="shared" si="71"/>
        <v>..</v>
      </c>
      <c r="M158" s="22" t="str">
        <f t="shared" si="72"/>
        <v>..</v>
      </c>
      <c r="N158" s="22" t="str">
        <f t="shared" si="73"/>
        <v>..</v>
      </c>
      <c r="O158" s="22" t="str">
        <f t="shared" si="74"/>
        <v>..</v>
      </c>
      <c r="P158" s="22" t="str">
        <f t="shared" si="75"/>
        <v>..</v>
      </c>
      <c r="Q158" s="22" t="str">
        <f t="shared" si="76"/>
        <v>..</v>
      </c>
      <c r="R158" s="22" t="str">
        <f t="shared" si="77"/>
        <v>..</v>
      </c>
      <c r="S158" s="32">
        <v>0</v>
      </c>
      <c r="T158" s="31" t="str">
        <f t="shared" si="78"/>
        <v>..</v>
      </c>
      <c r="U158" s="31" t="str">
        <f t="shared" si="79"/>
        <v>..</v>
      </c>
      <c r="V158" s="38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</row>
    <row r="159" spans="1:37" ht="12.75">
      <c r="A159" t="s">
        <v>410</v>
      </c>
      <c r="B159" s="35"/>
      <c r="C159" s="64" t="s">
        <v>174</v>
      </c>
      <c r="D159" s="32">
        <v>0</v>
      </c>
      <c r="E159" s="22" t="str">
        <f t="shared" si="64"/>
        <v>..</v>
      </c>
      <c r="F159" s="22" t="str">
        <f t="shared" si="65"/>
        <v>..</v>
      </c>
      <c r="G159" s="22" t="str">
        <f t="shared" si="66"/>
        <v>..</v>
      </c>
      <c r="H159" s="22" t="str">
        <f t="shared" si="67"/>
        <v>..</v>
      </c>
      <c r="I159" s="22" t="str">
        <f t="shared" si="68"/>
        <v>..</v>
      </c>
      <c r="J159" s="22" t="str">
        <f t="shared" si="69"/>
        <v>..</v>
      </c>
      <c r="K159" s="22" t="str">
        <f t="shared" si="70"/>
        <v>..</v>
      </c>
      <c r="L159" s="22" t="str">
        <f t="shared" si="71"/>
        <v>..</v>
      </c>
      <c r="M159" s="22" t="str">
        <f t="shared" si="72"/>
        <v>..</v>
      </c>
      <c r="N159" s="22" t="str">
        <f t="shared" si="73"/>
        <v>..</v>
      </c>
      <c r="O159" s="22" t="str">
        <f t="shared" si="74"/>
        <v>..</v>
      </c>
      <c r="P159" s="22" t="str">
        <f t="shared" si="75"/>
        <v>..</v>
      </c>
      <c r="Q159" s="22" t="str">
        <f t="shared" si="76"/>
        <v>..</v>
      </c>
      <c r="R159" s="22" t="str">
        <f t="shared" si="77"/>
        <v>..</v>
      </c>
      <c r="S159" s="32">
        <v>0</v>
      </c>
      <c r="T159" s="31" t="str">
        <f t="shared" si="78"/>
        <v>..</v>
      </c>
      <c r="U159" s="31" t="str">
        <f t="shared" si="79"/>
        <v>..</v>
      </c>
      <c r="V159" s="38">
        <v>0</v>
      </c>
      <c r="W159" s="39">
        <v>0</v>
      </c>
      <c r="X159" s="39">
        <v>0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0</v>
      </c>
    </row>
    <row r="160" spans="1:37" ht="12.75">
      <c r="A160" t="s">
        <v>291</v>
      </c>
      <c r="B160" s="35"/>
      <c r="C160" s="64" t="s">
        <v>167</v>
      </c>
      <c r="D160" s="32">
        <v>582</v>
      </c>
      <c r="E160" s="22">
        <f t="shared" si="64"/>
        <v>0.030927835051546393</v>
      </c>
      <c r="F160" s="22">
        <f t="shared" si="65"/>
        <v>0.19243986254295534</v>
      </c>
      <c r="G160" s="22">
        <f t="shared" si="66"/>
        <v>0.19415807560137457</v>
      </c>
      <c r="H160" s="22">
        <f t="shared" si="67"/>
        <v>0.4175257731958763</v>
      </c>
      <c r="I160" s="22">
        <f t="shared" si="68"/>
        <v>0.5515463917525774</v>
      </c>
      <c r="J160" s="22">
        <f t="shared" si="69"/>
        <v>0.030927835051546393</v>
      </c>
      <c r="K160" s="22">
        <f t="shared" si="70"/>
        <v>0.4444444444444444</v>
      </c>
      <c r="L160" s="22">
        <f t="shared" si="71"/>
        <v>0.5089285714285714</v>
      </c>
      <c r="M160" s="22">
        <f t="shared" si="72"/>
        <v>0.4336283185840708</v>
      </c>
      <c r="N160" s="22">
        <f t="shared" si="73"/>
        <v>0.4691358024691358</v>
      </c>
      <c r="O160" s="22">
        <f t="shared" si="74"/>
        <v>0.38317757009345793</v>
      </c>
      <c r="P160" s="22">
        <f t="shared" si="75"/>
        <v>0.3888888888888889</v>
      </c>
      <c r="Q160" s="22" t="str">
        <f t="shared" si="76"/>
        <v>..</v>
      </c>
      <c r="R160" s="22">
        <f t="shared" si="77"/>
        <v>0.41924398625429554</v>
      </c>
      <c r="S160" s="32">
        <v>582</v>
      </c>
      <c r="T160" s="31">
        <f t="shared" si="78"/>
        <v>1</v>
      </c>
      <c r="U160" s="31">
        <f t="shared" si="79"/>
        <v>1</v>
      </c>
      <c r="V160" s="38">
        <v>582</v>
      </c>
      <c r="W160" s="39">
        <v>582</v>
      </c>
      <c r="X160" s="39">
        <v>8</v>
      </c>
      <c r="Y160" s="39">
        <v>57</v>
      </c>
      <c r="Z160" s="39">
        <v>49</v>
      </c>
      <c r="AA160" s="39">
        <v>123</v>
      </c>
      <c r="AB160" s="39">
        <v>7</v>
      </c>
      <c r="AC160" s="39">
        <v>0</v>
      </c>
      <c r="AD160" s="39">
        <v>244</v>
      </c>
      <c r="AE160" s="39">
        <v>10</v>
      </c>
      <c r="AF160" s="39">
        <v>55</v>
      </c>
      <c r="AG160" s="39">
        <v>64</v>
      </c>
      <c r="AH160" s="39">
        <v>198</v>
      </c>
      <c r="AI160" s="39">
        <v>11</v>
      </c>
      <c r="AJ160" s="39">
        <v>0</v>
      </c>
      <c r="AK160" s="39">
        <v>338</v>
      </c>
    </row>
    <row r="161" spans="1:37" ht="12.75">
      <c r="A161" t="s">
        <v>292</v>
      </c>
      <c r="B161" s="35"/>
      <c r="C161" s="64" t="s">
        <v>168</v>
      </c>
      <c r="D161" s="32">
        <v>20672</v>
      </c>
      <c r="E161" s="22">
        <f t="shared" si="64"/>
        <v>0.15687886996904024</v>
      </c>
      <c r="F161" s="22">
        <f t="shared" si="65"/>
        <v>0.1827592879256966</v>
      </c>
      <c r="G161" s="22">
        <f t="shared" si="66"/>
        <v>0.15213815789473684</v>
      </c>
      <c r="H161" s="22">
        <f t="shared" si="67"/>
        <v>0.4917763157894737</v>
      </c>
      <c r="I161" s="22">
        <f t="shared" si="68"/>
        <v>0.46333204334365324</v>
      </c>
      <c r="J161" s="22">
        <f t="shared" si="69"/>
        <v>0.04489164086687306</v>
      </c>
      <c r="K161" s="22">
        <f t="shared" si="70"/>
        <v>0.46993524514338575</v>
      </c>
      <c r="L161" s="22">
        <f t="shared" si="71"/>
        <v>0.567496029645315</v>
      </c>
      <c r="M161" s="22">
        <f t="shared" si="72"/>
        <v>0.48521462639109697</v>
      </c>
      <c r="N161" s="22">
        <f t="shared" si="73"/>
        <v>0.5109187487704112</v>
      </c>
      <c r="O161" s="22">
        <f t="shared" si="74"/>
        <v>0.48987262476508664</v>
      </c>
      <c r="P161" s="22">
        <f t="shared" si="75"/>
        <v>0.4989224137931034</v>
      </c>
      <c r="Q161" s="22" t="str">
        <f t="shared" si="76"/>
        <v>..</v>
      </c>
      <c r="R161" s="22">
        <f t="shared" si="77"/>
        <v>0.5006288699690402</v>
      </c>
      <c r="S161" s="32">
        <v>20672</v>
      </c>
      <c r="T161" s="31">
        <f t="shared" si="78"/>
        <v>1</v>
      </c>
      <c r="U161" s="31">
        <f t="shared" si="79"/>
        <v>1</v>
      </c>
      <c r="V161" s="38">
        <v>20672</v>
      </c>
      <c r="W161" s="39">
        <v>20672</v>
      </c>
      <c r="X161" s="39">
        <v>1524</v>
      </c>
      <c r="Y161" s="39">
        <v>2144</v>
      </c>
      <c r="Z161" s="39">
        <v>1526</v>
      </c>
      <c r="AA161" s="39">
        <v>4692</v>
      </c>
      <c r="AB161" s="39">
        <v>463</v>
      </c>
      <c r="AC161" s="39">
        <v>0</v>
      </c>
      <c r="AD161" s="39">
        <v>10349</v>
      </c>
      <c r="AE161" s="39">
        <v>1719</v>
      </c>
      <c r="AF161" s="39">
        <v>1634</v>
      </c>
      <c r="AG161" s="39">
        <v>1619</v>
      </c>
      <c r="AH161" s="39">
        <v>4886</v>
      </c>
      <c r="AI161" s="39">
        <v>465</v>
      </c>
      <c r="AJ161" s="39">
        <v>0</v>
      </c>
      <c r="AK161" s="39">
        <v>10323</v>
      </c>
    </row>
    <row r="162" spans="1:37" ht="22.5">
      <c r="A162" t="s">
        <v>14</v>
      </c>
      <c r="B162" s="35"/>
      <c r="C162" s="3" t="s">
        <v>361</v>
      </c>
      <c r="D162" s="32">
        <v>73608</v>
      </c>
      <c r="E162" s="22">
        <f t="shared" si="64"/>
        <v>5.4341919356591676E-05</v>
      </c>
      <c r="F162" s="22">
        <f t="shared" si="65"/>
        <v>0.016166721008586023</v>
      </c>
      <c r="G162" s="22">
        <f t="shared" si="66"/>
        <v>0.06102597543745245</v>
      </c>
      <c r="H162" s="22">
        <f t="shared" si="67"/>
        <v>0.07724703836539507</v>
      </c>
      <c r="I162" s="22">
        <f t="shared" si="68"/>
        <v>0.5925171177045974</v>
      </c>
      <c r="J162" s="22">
        <f t="shared" si="69"/>
        <v>0.3302358439300076</v>
      </c>
      <c r="K162" s="22">
        <f t="shared" si="70"/>
        <v>0.25</v>
      </c>
      <c r="L162" s="22">
        <f t="shared" si="71"/>
        <v>0.48487394957983193</v>
      </c>
      <c r="M162" s="22">
        <f t="shared" si="72"/>
        <v>0.4870881567230632</v>
      </c>
      <c r="N162" s="22">
        <f t="shared" si="73"/>
        <v>0.48645796693633486</v>
      </c>
      <c r="O162" s="22">
        <f t="shared" si="74"/>
        <v>0.4579034255055716</v>
      </c>
      <c r="P162" s="22">
        <f t="shared" si="75"/>
        <v>0.6401596182326806</v>
      </c>
      <c r="Q162" s="22" t="str">
        <f t="shared" si="76"/>
        <v>..</v>
      </c>
      <c r="R162" s="22">
        <f t="shared" si="77"/>
        <v>0.520296706879687</v>
      </c>
      <c r="S162" s="32">
        <v>73608</v>
      </c>
      <c r="T162" s="31">
        <f t="shared" si="78"/>
        <v>1</v>
      </c>
      <c r="U162" s="31">
        <f t="shared" si="79"/>
        <v>1</v>
      </c>
      <c r="V162" s="38">
        <v>73608</v>
      </c>
      <c r="W162" s="39">
        <v>73608</v>
      </c>
      <c r="X162" s="39">
        <v>1</v>
      </c>
      <c r="Y162" s="39">
        <v>577</v>
      </c>
      <c r="Z162" s="39">
        <v>2188</v>
      </c>
      <c r="AA162" s="39">
        <v>19971</v>
      </c>
      <c r="AB162" s="39">
        <v>15561</v>
      </c>
      <c r="AC162" s="39">
        <v>0</v>
      </c>
      <c r="AD162" s="39">
        <v>38298</v>
      </c>
      <c r="AE162" s="39">
        <v>3</v>
      </c>
      <c r="AF162" s="39">
        <v>613</v>
      </c>
      <c r="AG162" s="39">
        <v>2304</v>
      </c>
      <c r="AH162" s="39">
        <v>23643</v>
      </c>
      <c r="AI162" s="39">
        <v>8747</v>
      </c>
      <c r="AJ162" s="39">
        <v>0</v>
      </c>
      <c r="AK162" s="39">
        <v>35310</v>
      </c>
    </row>
    <row r="163" spans="1:37" ht="12.75">
      <c r="A163" t="s">
        <v>294</v>
      </c>
      <c r="B163" s="35"/>
      <c r="C163" s="64" t="s">
        <v>170</v>
      </c>
      <c r="D163" s="32">
        <v>8363</v>
      </c>
      <c r="E163" s="22">
        <f t="shared" si="64"/>
        <v>0.029176132966638766</v>
      </c>
      <c r="F163" s="22">
        <f t="shared" si="65"/>
        <v>0.1767308382159512</v>
      </c>
      <c r="G163" s="22">
        <f t="shared" si="66"/>
        <v>0.1720674399139065</v>
      </c>
      <c r="H163" s="22">
        <f t="shared" si="67"/>
        <v>0.3779744110964965</v>
      </c>
      <c r="I163" s="22">
        <f t="shared" si="68"/>
        <v>0.5993064689704651</v>
      </c>
      <c r="J163" s="22">
        <f t="shared" si="69"/>
        <v>0.022719119933038382</v>
      </c>
      <c r="K163" s="22">
        <f t="shared" si="70"/>
        <v>0.5</v>
      </c>
      <c r="L163" s="22">
        <f t="shared" si="71"/>
        <v>0.5128552097428958</v>
      </c>
      <c r="M163" s="22">
        <f t="shared" si="72"/>
        <v>0.512856150104239</v>
      </c>
      <c r="N163" s="22">
        <f t="shared" si="73"/>
        <v>0.5118633343878519</v>
      </c>
      <c r="O163" s="22">
        <f t="shared" si="74"/>
        <v>0.49561053471668</v>
      </c>
      <c r="P163" s="22">
        <f t="shared" si="75"/>
        <v>0.3684210526315789</v>
      </c>
      <c r="Q163" s="22" t="str">
        <f t="shared" si="76"/>
        <v>..</v>
      </c>
      <c r="R163" s="22">
        <f t="shared" si="77"/>
        <v>0.4988640440033481</v>
      </c>
      <c r="S163" s="32">
        <v>8363</v>
      </c>
      <c r="T163" s="31">
        <f t="shared" si="78"/>
        <v>1</v>
      </c>
      <c r="U163" s="31">
        <f t="shared" si="79"/>
        <v>1</v>
      </c>
      <c r="V163" s="38">
        <v>8363</v>
      </c>
      <c r="W163" s="39">
        <v>8363</v>
      </c>
      <c r="X163" s="39">
        <v>122</v>
      </c>
      <c r="Y163" s="39">
        <v>758</v>
      </c>
      <c r="Z163" s="39">
        <v>738</v>
      </c>
      <c r="AA163" s="39">
        <v>2484</v>
      </c>
      <c r="AB163" s="39">
        <v>70</v>
      </c>
      <c r="AC163" s="39">
        <v>0</v>
      </c>
      <c r="AD163" s="39">
        <v>4172</v>
      </c>
      <c r="AE163" s="39">
        <v>122</v>
      </c>
      <c r="AF163" s="39">
        <v>720</v>
      </c>
      <c r="AG163" s="39">
        <v>701</v>
      </c>
      <c r="AH163" s="39">
        <v>2528</v>
      </c>
      <c r="AI163" s="39">
        <v>120</v>
      </c>
      <c r="AJ163" s="39">
        <v>0</v>
      </c>
      <c r="AK163" s="39">
        <v>4191</v>
      </c>
    </row>
    <row r="164" spans="1:37" ht="12.75">
      <c r="A164" t="s">
        <v>293</v>
      </c>
      <c r="B164" s="35"/>
      <c r="C164" s="64" t="s">
        <v>169</v>
      </c>
      <c r="D164" s="32">
        <v>7</v>
      </c>
      <c r="E164" s="22">
        <f t="shared" si="64"/>
        <v>0</v>
      </c>
      <c r="F164" s="22">
        <f t="shared" si="65"/>
        <v>0</v>
      </c>
      <c r="G164" s="22">
        <f t="shared" si="66"/>
        <v>0</v>
      </c>
      <c r="H164" s="22">
        <f t="shared" si="67"/>
        <v>0</v>
      </c>
      <c r="I164" s="22">
        <f t="shared" si="68"/>
        <v>1</v>
      </c>
      <c r="J164" s="22">
        <f t="shared" si="69"/>
        <v>0</v>
      </c>
      <c r="K164" s="22" t="str">
        <f t="shared" si="70"/>
        <v>..</v>
      </c>
      <c r="L164" s="22" t="str">
        <f t="shared" si="71"/>
        <v>..</v>
      </c>
      <c r="M164" s="22" t="str">
        <f t="shared" si="72"/>
        <v>..</v>
      </c>
      <c r="N164" s="22" t="str">
        <f t="shared" si="73"/>
        <v>..</v>
      </c>
      <c r="O164" s="22">
        <f t="shared" si="74"/>
        <v>0.42857142857142855</v>
      </c>
      <c r="P164" s="22" t="str">
        <f t="shared" si="75"/>
        <v>..</v>
      </c>
      <c r="Q164" s="22" t="str">
        <f t="shared" si="76"/>
        <v>..</v>
      </c>
      <c r="R164" s="22">
        <f t="shared" si="77"/>
        <v>0.42857142857142855</v>
      </c>
      <c r="S164" s="32">
        <v>7</v>
      </c>
      <c r="T164" s="31">
        <f t="shared" si="78"/>
        <v>1</v>
      </c>
      <c r="U164" s="31">
        <f t="shared" si="79"/>
        <v>1</v>
      </c>
      <c r="V164" s="38">
        <v>7</v>
      </c>
      <c r="W164" s="39">
        <v>7</v>
      </c>
      <c r="X164" s="39">
        <v>0</v>
      </c>
      <c r="Y164" s="39">
        <v>0</v>
      </c>
      <c r="Z164" s="39">
        <v>0</v>
      </c>
      <c r="AA164" s="39">
        <v>3</v>
      </c>
      <c r="AB164" s="39">
        <v>0</v>
      </c>
      <c r="AC164" s="39">
        <v>0</v>
      </c>
      <c r="AD164" s="39">
        <v>3</v>
      </c>
      <c r="AE164" s="39">
        <v>0</v>
      </c>
      <c r="AF164" s="39">
        <v>0</v>
      </c>
      <c r="AG164" s="39">
        <v>0</v>
      </c>
      <c r="AH164" s="39">
        <v>4</v>
      </c>
      <c r="AI164" s="39">
        <v>0</v>
      </c>
      <c r="AJ164" s="39">
        <v>0</v>
      </c>
      <c r="AK164" s="39">
        <v>4</v>
      </c>
    </row>
    <row r="165" spans="1:37" ht="12.75">
      <c r="A165" t="s">
        <v>412</v>
      </c>
      <c r="B165" s="35"/>
      <c r="C165" s="64" t="s">
        <v>177</v>
      </c>
      <c r="D165" s="32">
        <v>290</v>
      </c>
      <c r="E165" s="22">
        <f t="shared" si="64"/>
        <v>0.02608695652173913</v>
      </c>
      <c r="F165" s="22">
        <f t="shared" si="65"/>
        <v>0.05217391304347826</v>
      </c>
      <c r="G165" s="22">
        <f t="shared" si="66"/>
        <v>0.043478260869565216</v>
      </c>
      <c r="H165" s="22">
        <f t="shared" si="67"/>
        <v>0.12173913043478261</v>
      </c>
      <c r="I165" s="22">
        <f t="shared" si="68"/>
        <v>0.8782608695652174</v>
      </c>
      <c r="J165" s="22">
        <f t="shared" si="69"/>
        <v>0</v>
      </c>
      <c r="K165" s="22">
        <f t="shared" si="70"/>
        <v>0.6666666666666666</v>
      </c>
      <c r="L165" s="22">
        <f t="shared" si="71"/>
        <v>0.3333333333333333</v>
      </c>
      <c r="M165" s="22">
        <f t="shared" si="72"/>
        <v>0.6</v>
      </c>
      <c r="N165" s="22">
        <f t="shared" si="73"/>
        <v>0.5</v>
      </c>
      <c r="O165" s="22">
        <f t="shared" si="74"/>
        <v>0.0891089108910891</v>
      </c>
      <c r="P165" s="22" t="str">
        <f t="shared" si="75"/>
        <v>..</v>
      </c>
      <c r="Q165" s="22" t="str">
        <f t="shared" si="76"/>
        <v>..</v>
      </c>
      <c r="R165" s="22">
        <f t="shared" si="77"/>
        <v>0.1391304347826087</v>
      </c>
      <c r="S165" s="32">
        <v>461</v>
      </c>
      <c r="T165" s="31">
        <f t="shared" si="78"/>
        <v>0.24945770065075923</v>
      </c>
      <c r="U165" s="31">
        <f t="shared" si="79"/>
        <v>0.24945770065075923</v>
      </c>
      <c r="V165" s="38">
        <v>461</v>
      </c>
      <c r="W165" s="39">
        <v>115</v>
      </c>
      <c r="X165" s="39">
        <v>2</v>
      </c>
      <c r="Y165" s="39">
        <v>2</v>
      </c>
      <c r="Z165" s="39">
        <v>3</v>
      </c>
      <c r="AA165" s="39">
        <v>9</v>
      </c>
      <c r="AB165" s="39">
        <v>0</v>
      </c>
      <c r="AC165" s="39">
        <v>0</v>
      </c>
      <c r="AD165" s="39">
        <v>16</v>
      </c>
      <c r="AE165" s="39">
        <v>1</v>
      </c>
      <c r="AF165" s="39">
        <v>4</v>
      </c>
      <c r="AG165" s="39">
        <v>2</v>
      </c>
      <c r="AH165" s="39">
        <v>92</v>
      </c>
      <c r="AI165" s="39">
        <v>0</v>
      </c>
      <c r="AJ165" s="39">
        <v>0</v>
      </c>
      <c r="AK165" s="39">
        <v>99</v>
      </c>
    </row>
    <row r="166" spans="1:37" ht="12.75">
      <c r="A166" t="s">
        <v>298</v>
      </c>
      <c r="B166" s="35"/>
      <c r="C166" s="64" t="s">
        <v>178</v>
      </c>
      <c r="D166" s="32">
        <v>433</v>
      </c>
      <c r="E166" s="22">
        <f t="shared" si="64"/>
        <v>0</v>
      </c>
      <c r="F166" s="22">
        <f t="shared" si="65"/>
        <v>0.07621247113163972</v>
      </c>
      <c r="G166" s="22">
        <f t="shared" si="66"/>
        <v>0.10392609699769054</v>
      </c>
      <c r="H166" s="22">
        <f t="shared" si="67"/>
        <v>0.18013856812933027</v>
      </c>
      <c r="I166" s="22">
        <f t="shared" si="68"/>
        <v>0.815242494226328</v>
      </c>
      <c r="J166" s="22">
        <f t="shared" si="69"/>
        <v>0.004618937644341801</v>
      </c>
      <c r="K166" s="22" t="str">
        <f t="shared" si="70"/>
        <v>..</v>
      </c>
      <c r="L166" s="22">
        <f t="shared" si="71"/>
        <v>0.5454545454545454</v>
      </c>
      <c r="M166" s="22">
        <f t="shared" si="72"/>
        <v>0.3111111111111111</v>
      </c>
      <c r="N166" s="22">
        <f t="shared" si="73"/>
        <v>0.41025641025641024</v>
      </c>
      <c r="O166" s="22">
        <f t="shared" si="74"/>
        <v>0.14730878186968838</v>
      </c>
      <c r="P166" s="22">
        <f t="shared" si="75"/>
        <v>0.5</v>
      </c>
      <c r="Q166" s="22" t="str">
        <f t="shared" si="76"/>
        <v>..</v>
      </c>
      <c r="R166" s="22">
        <f t="shared" si="77"/>
        <v>0.19630484988452657</v>
      </c>
      <c r="S166" s="32">
        <v>314</v>
      </c>
      <c r="T166" s="31">
        <f t="shared" si="78"/>
        <v>1.3789808917197452</v>
      </c>
      <c r="U166" s="31">
        <f t="shared" si="79"/>
        <v>1.3789808917197452</v>
      </c>
      <c r="V166" s="38">
        <v>314</v>
      </c>
      <c r="W166" s="39">
        <v>433</v>
      </c>
      <c r="X166" s="39">
        <v>0</v>
      </c>
      <c r="Y166" s="39">
        <v>18</v>
      </c>
      <c r="Z166" s="39">
        <v>14</v>
      </c>
      <c r="AA166" s="39">
        <v>52</v>
      </c>
      <c r="AB166" s="39">
        <v>1</v>
      </c>
      <c r="AC166" s="39">
        <v>0</v>
      </c>
      <c r="AD166" s="39">
        <v>85</v>
      </c>
      <c r="AE166" s="39">
        <v>0</v>
      </c>
      <c r="AF166" s="39">
        <v>15</v>
      </c>
      <c r="AG166" s="39">
        <v>31</v>
      </c>
      <c r="AH166" s="39">
        <v>301</v>
      </c>
      <c r="AI166" s="39">
        <v>1</v>
      </c>
      <c r="AJ166" s="39">
        <v>0</v>
      </c>
      <c r="AK166" s="39">
        <v>348</v>
      </c>
    </row>
    <row r="167" spans="1:37" ht="12.75">
      <c r="A167" t="s">
        <v>295</v>
      </c>
      <c r="B167" s="35"/>
      <c r="C167" s="64" t="s">
        <v>171</v>
      </c>
      <c r="D167" s="32">
        <v>1937</v>
      </c>
      <c r="E167" s="22">
        <f t="shared" si="64"/>
        <v>0.22663913267940114</v>
      </c>
      <c r="F167" s="22">
        <f t="shared" si="65"/>
        <v>0.19256582343830667</v>
      </c>
      <c r="G167" s="22">
        <f t="shared" si="66"/>
        <v>0.08002065049044915</v>
      </c>
      <c r="H167" s="22">
        <f t="shared" si="67"/>
        <v>0.49922560660815696</v>
      </c>
      <c r="I167" s="22">
        <f t="shared" si="68"/>
        <v>0.4935467217346412</v>
      </c>
      <c r="J167" s="22">
        <f t="shared" si="69"/>
        <v>0.007227671657201859</v>
      </c>
      <c r="K167" s="22">
        <f t="shared" si="70"/>
        <v>0.5398633257403189</v>
      </c>
      <c r="L167" s="22">
        <f t="shared" si="71"/>
        <v>0.48257372654155495</v>
      </c>
      <c r="M167" s="22">
        <f t="shared" si="72"/>
        <v>0.47096774193548385</v>
      </c>
      <c r="N167" s="22">
        <f t="shared" si="73"/>
        <v>0.5067218200620476</v>
      </c>
      <c r="O167" s="22">
        <f t="shared" si="74"/>
        <v>0.47384937238493724</v>
      </c>
      <c r="P167" s="22">
        <f t="shared" si="75"/>
        <v>0.07142857142857142</v>
      </c>
      <c r="Q167" s="22" t="str">
        <f t="shared" si="76"/>
        <v>..</v>
      </c>
      <c r="R167" s="22">
        <f t="shared" si="77"/>
        <v>0.48735157459989675</v>
      </c>
      <c r="S167" s="32">
        <v>1937</v>
      </c>
      <c r="T167" s="31">
        <f t="shared" si="78"/>
        <v>1</v>
      </c>
      <c r="U167" s="31">
        <f t="shared" si="79"/>
        <v>1</v>
      </c>
      <c r="V167" s="38">
        <v>1937</v>
      </c>
      <c r="W167" s="39">
        <v>1937</v>
      </c>
      <c r="X167" s="39">
        <v>237</v>
      </c>
      <c r="Y167" s="39">
        <v>180</v>
      </c>
      <c r="Z167" s="39">
        <v>73</v>
      </c>
      <c r="AA167" s="39">
        <v>453</v>
      </c>
      <c r="AB167" s="39">
        <v>1</v>
      </c>
      <c r="AC167" s="39">
        <v>0</v>
      </c>
      <c r="AD167" s="39">
        <v>944</v>
      </c>
      <c r="AE167" s="39">
        <v>202</v>
      </c>
      <c r="AF167" s="39">
        <v>193</v>
      </c>
      <c r="AG167" s="39">
        <v>82</v>
      </c>
      <c r="AH167" s="39">
        <v>503</v>
      </c>
      <c r="AI167" s="39">
        <v>13</v>
      </c>
      <c r="AJ167" s="39">
        <v>0</v>
      </c>
      <c r="AK167" s="39">
        <v>993</v>
      </c>
    </row>
    <row r="168" spans="1:37" ht="12.75">
      <c r="A168" t="s">
        <v>408</v>
      </c>
      <c r="B168" s="35"/>
      <c r="C168" s="64" t="s">
        <v>163</v>
      </c>
      <c r="D168" s="32">
        <v>0</v>
      </c>
      <c r="E168" s="22" t="str">
        <f t="shared" si="64"/>
        <v>..</v>
      </c>
      <c r="F168" s="22" t="str">
        <f t="shared" si="65"/>
        <v>..</v>
      </c>
      <c r="G168" s="22" t="str">
        <f t="shared" si="66"/>
        <v>..</v>
      </c>
      <c r="H168" s="22" t="str">
        <f t="shared" si="67"/>
        <v>..</v>
      </c>
      <c r="I168" s="22" t="str">
        <f t="shared" si="68"/>
        <v>..</v>
      </c>
      <c r="J168" s="22" t="str">
        <f t="shared" si="69"/>
        <v>..</v>
      </c>
      <c r="K168" s="22" t="str">
        <f t="shared" si="70"/>
        <v>..</v>
      </c>
      <c r="L168" s="22" t="str">
        <f t="shared" si="71"/>
        <v>..</v>
      </c>
      <c r="M168" s="22" t="str">
        <f t="shared" si="72"/>
        <v>..</v>
      </c>
      <c r="N168" s="22" t="str">
        <f t="shared" si="73"/>
        <v>..</v>
      </c>
      <c r="O168" s="22" t="str">
        <f t="shared" si="74"/>
        <v>..</v>
      </c>
      <c r="P168" s="22" t="str">
        <f t="shared" si="75"/>
        <v>..</v>
      </c>
      <c r="Q168" s="22" t="str">
        <f t="shared" si="76"/>
        <v>..</v>
      </c>
      <c r="R168" s="22" t="str">
        <f t="shared" si="77"/>
        <v>..</v>
      </c>
      <c r="S168" s="32">
        <v>57899</v>
      </c>
      <c r="T168" s="31">
        <f t="shared" si="78"/>
        <v>0</v>
      </c>
      <c r="U168" s="31">
        <f t="shared" si="79"/>
        <v>0</v>
      </c>
      <c r="V168" s="38">
        <v>57899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</row>
    <row r="169" spans="1:37" ht="12.75">
      <c r="A169" t="s">
        <v>409</v>
      </c>
      <c r="B169" s="35"/>
      <c r="C169" s="64" t="s">
        <v>172</v>
      </c>
      <c r="D169" s="32">
        <v>0</v>
      </c>
      <c r="E169" s="22" t="str">
        <f t="shared" si="64"/>
        <v>..</v>
      </c>
      <c r="F169" s="22" t="str">
        <f t="shared" si="65"/>
        <v>..</v>
      </c>
      <c r="G169" s="22" t="str">
        <f t="shared" si="66"/>
        <v>..</v>
      </c>
      <c r="H169" s="22" t="str">
        <f t="shared" si="67"/>
        <v>..</v>
      </c>
      <c r="I169" s="22" t="str">
        <f t="shared" si="68"/>
        <v>..</v>
      </c>
      <c r="J169" s="22" t="str">
        <f t="shared" si="69"/>
        <v>..</v>
      </c>
      <c r="K169" s="22" t="str">
        <f t="shared" si="70"/>
        <v>..</v>
      </c>
      <c r="L169" s="22" t="str">
        <f t="shared" si="71"/>
        <v>..</v>
      </c>
      <c r="M169" s="22" t="str">
        <f t="shared" si="72"/>
        <v>..</v>
      </c>
      <c r="N169" s="22" t="str">
        <f t="shared" si="73"/>
        <v>..</v>
      </c>
      <c r="O169" s="22" t="str">
        <f t="shared" si="74"/>
        <v>..</v>
      </c>
      <c r="P169" s="22" t="str">
        <f t="shared" si="75"/>
        <v>..</v>
      </c>
      <c r="Q169" s="22" t="str">
        <f t="shared" si="76"/>
        <v>..</v>
      </c>
      <c r="R169" s="22" t="str">
        <f t="shared" si="77"/>
        <v>..</v>
      </c>
      <c r="S169" s="32">
        <v>3820</v>
      </c>
      <c r="T169" s="31">
        <f t="shared" si="78"/>
        <v>0</v>
      </c>
      <c r="U169" s="31">
        <f t="shared" si="79"/>
        <v>0</v>
      </c>
      <c r="V169" s="38">
        <v>3820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</row>
    <row r="170" spans="1:37" ht="12.75">
      <c r="A170" t="s">
        <v>262</v>
      </c>
      <c r="B170" s="35"/>
      <c r="C170" s="64" t="s">
        <v>119</v>
      </c>
      <c r="D170" s="32">
        <v>223</v>
      </c>
      <c r="E170" s="22">
        <f t="shared" si="64"/>
        <v>0.07623318385650224</v>
      </c>
      <c r="F170" s="22">
        <f t="shared" si="65"/>
        <v>0.09417040358744394</v>
      </c>
      <c r="G170" s="22">
        <f t="shared" si="66"/>
        <v>0.11210762331838565</v>
      </c>
      <c r="H170" s="22">
        <f t="shared" si="67"/>
        <v>0.2825112107623318</v>
      </c>
      <c r="I170" s="22">
        <f t="shared" si="68"/>
        <v>0.6905829596412556</v>
      </c>
      <c r="J170" s="22">
        <f t="shared" si="69"/>
        <v>0.026905829596412557</v>
      </c>
      <c r="K170" s="22">
        <f t="shared" si="70"/>
        <v>0.5294117647058824</v>
      </c>
      <c r="L170" s="22">
        <f t="shared" si="71"/>
        <v>0.47619047619047616</v>
      </c>
      <c r="M170" s="22">
        <f t="shared" si="72"/>
        <v>0.2</v>
      </c>
      <c r="N170" s="22">
        <f t="shared" si="73"/>
        <v>0.38095238095238093</v>
      </c>
      <c r="O170" s="22">
        <f t="shared" si="74"/>
        <v>0.34415584415584416</v>
      </c>
      <c r="P170" s="22">
        <f t="shared" si="75"/>
        <v>0.6666666666666666</v>
      </c>
      <c r="Q170" s="22" t="str">
        <f t="shared" si="76"/>
        <v>..</v>
      </c>
      <c r="R170" s="22">
        <f t="shared" si="77"/>
        <v>0.3632286995515695</v>
      </c>
      <c r="S170" s="32">
        <v>223</v>
      </c>
      <c r="T170" s="31">
        <f t="shared" si="78"/>
        <v>1</v>
      </c>
      <c r="U170" s="31">
        <f t="shared" si="79"/>
        <v>1</v>
      </c>
      <c r="V170" s="38">
        <v>223</v>
      </c>
      <c r="W170" s="39">
        <v>223</v>
      </c>
      <c r="X170" s="39">
        <v>9</v>
      </c>
      <c r="Y170" s="39">
        <v>10</v>
      </c>
      <c r="Z170" s="39">
        <v>5</v>
      </c>
      <c r="AA170" s="39">
        <v>53</v>
      </c>
      <c r="AB170" s="39">
        <v>4</v>
      </c>
      <c r="AC170" s="39">
        <v>0</v>
      </c>
      <c r="AD170" s="39">
        <v>81</v>
      </c>
      <c r="AE170" s="39">
        <v>8</v>
      </c>
      <c r="AF170" s="39">
        <v>11</v>
      </c>
      <c r="AG170" s="39">
        <v>20</v>
      </c>
      <c r="AH170" s="39">
        <v>101</v>
      </c>
      <c r="AI170" s="39">
        <v>2</v>
      </c>
      <c r="AJ170" s="39">
        <v>0</v>
      </c>
      <c r="AK170" s="39">
        <v>142</v>
      </c>
    </row>
    <row r="171" spans="1:37" ht="12.75">
      <c r="A171" t="s">
        <v>297</v>
      </c>
      <c r="B171" s="35"/>
      <c r="C171" s="64" t="s">
        <v>175</v>
      </c>
      <c r="D171" s="32">
        <v>178308</v>
      </c>
      <c r="E171" s="22">
        <f t="shared" si="64"/>
        <v>0.13919139947561787</v>
      </c>
      <c r="F171" s="22">
        <f t="shared" si="65"/>
        <v>0.1922707061076545</v>
      </c>
      <c r="G171" s="22">
        <f t="shared" si="66"/>
        <v>0.14108180525532807</v>
      </c>
      <c r="H171" s="22">
        <f t="shared" si="67"/>
        <v>0.4725439108386004</v>
      </c>
      <c r="I171" s="22">
        <f t="shared" si="68"/>
        <v>0.47932471417886524</v>
      </c>
      <c r="J171" s="22">
        <f t="shared" si="69"/>
        <v>0.048131374982534295</v>
      </c>
      <c r="K171" s="22">
        <f t="shared" si="70"/>
        <v>0.4948331857100679</v>
      </c>
      <c r="L171" s="22">
        <f t="shared" si="71"/>
        <v>0.49476339075791903</v>
      </c>
      <c r="M171" s="22">
        <f t="shared" si="72"/>
        <v>0.4859306728808622</v>
      </c>
      <c r="N171" s="22">
        <f t="shared" si="73"/>
        <v>0.4921468700537457</v>
      </c>
      <c r="O171" s="22">
        <f t="shared" si="74"/>
        <v>0.5404334853732982</v>
      </c>
      <c r="P171" s="22">
        <f t="shared" si="75"/>
        <v>0.4479166666666667</v>
      </c>
      <c r="Q171" s="22">
        <f t="shared" si="76"/>
        <v>0.5000264825832877</v>
      </c>
      <c r="R171" s="22">
        <f t="shared" si="77"/>
        <v>0.5089900621396685</v>
      </c>
      <c r="S171" s="32">
        <v>178308</v>
      </c>
      <c r="T171" s="31">
        <f t="shared" si="78"/>
        <v>0.6823417906095072</v>
      </c>
      <c r="U171" s="31">
        <f t="shared" si="79"/>
        <v>1</v>
      </c>
      <c r="V171" s="38">
        <v>178308</v>
      </c>
      <c r="W171" s="39">
        <v>121667</v>
      </c>
      <c r="X171" s="39">
        <v>8380</v>
      </c>
      <c r="Y171" s="39">
        <v>11574</v>
      </c>
      <c r="Z171" s="39">
        <v>8341</v>
      </c>
      <c r="AA171" s="39">
        <v>31517</v>
      </c>
      <c r="AB171" s="39">
        <v>2623</v>
      </c>
      <c r="AC171" s="39">
        <v>28322</v>
      </c>
      <c r="AD171" s="39">
        <v>90757</v>
      </c>
      <c r="AE171" s="39">
        <v>8555</v>
      </c>
      <c r="AF171" s="39">
        <v>11819</v>
      </c>
      <c r="AG171" s="39">
        <v>8824</v>
      </c>
      <c r="AH171" s="39">
        <v>26801</v>
      </c>
      <c r="AI171" s="39">
        <v>3233</v>
      </c>
      <c r="AJ171" s="39">
        <v>28319</v>
      </c>
      <c r="AK171" s="39">
        <v>87551</v>
      </c>
    </row>
    <row r="172" spans="1:37" ht="12.75">
      <c r="A172" t="s">
        <v>411</v>
      </c>
      <c r="B172" s="35"/>
      <c r="C172" s="64" t="s">
        <v>176</v>
      </c>
      <c r="D172" s="32">
        <v>1</v>
      </c>
      <c r="E172" s="22">
        <f t="shared" si="64"/>
        <v>0</v>
      </c>
      <c r="F172" s="22">
        <f t="shared" si="65"/>
        <v>0</v>
      </c>
      <c r="G172" s="22">
        <f t="shared" si="66"/>
        <v>0</v>
      </c>
      <c r="H172" s="22">
        <f t="shared" si="67"/>
        <v>0</v>
      </c>
      <c r="I172" s="22">
        <f t="shared" si="68"/>
        <v>1</v>
      </c>
      <c r="J172" s="22">
        <f t="shared" si="69"/>
        <v>0</v>
      </c>
      <c r="K172" s="22" t="str">
        <f t="shared" si="70"/>
        <v>..</v>
      </c>
      <c r="L172" s="22" t="str">
        <f t="shared" si="71"/>
        <v>..</v>
      </c>
      <c r="M172" s="22" t="str">
        <f t="shared" si="72"/>
        <v>..</v>
      </c>
      <c r="N172" s="22" t="str">
        <f t="shared" si="73"/>
        <v>..</v>
      </c>
      <c r="O172" s="22">
        <f t="shared" si="74"/>
        <v>0</v>
      </c>
      <c r="P172" s="22" t="str">
        <f t="shared" si="75"/>
        <v>..</v>
      </c>
      <c r="Q172" s="22" t="str">
        <f t="shared" si="76"/>
        <v>..</v>
      </c>
      <c r="R172" s="22">
        <f t="shared" si="77"/>
        <v>0</v>
      </c>
      <c r="S172" s="32">
        <v>1</v>
      </c>
      <c r="T172" s="31">
        <f t="shared" si="78"/>
        <v>1</v>
      </c>
      <c r="U172" s="31">
        <f t="shared" si="79"/>
        <v>1</v>
      </c>
      <c r="V172" s="38">
        <v>1</v>
      </c>
      <c r="W172" s="39">
        <v>1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1</v>
      </c>
      <c r="AI172" s="39">
        <v>0</v>
      </c>
      <c r="AJ172" s="39">
        <v>0</v>
      </c>
      <c r="AK172" s="39">
        <v>1</v>
      </c>
    </row>
    <row r="173" spans="1:37" ht="12.75">
      <c r="A173" t="s">
        <v>299</v>
      </c>
      <c r="B173" s="35"/>
      <c r="C173" s="64" t="s">
        <v>179</v>
      </c>
      <c r="D173" s="32">
        <v>0</v>
      </c>
      <c r="E173" s="22" t="str">
        <f aca="true" t="shared" si="80" ref="E173:E201">IF(+$W173=0,"..",+(X173+AE173)/$W173)</f>
        <v>..</v>
      </c>
      <c r="F173" s="22" t="str">
        <f aca="true" t="shared" si="81" ref="F173:F201">IF(+$W173=0,"..",+(Y173+AF173)/$W173)</f>
        <v>..</v>
      </c>
      <c r="G173" s="22" t="str">
        <f aca="true" t="shared" si="82" ref="G173:G201">IF(+$W173=0,"..",+(Z173+AG173)/$W173)</f>
        <v>..</v>
      </c>
      <c r="H173" s="22" t="str">
        <f aca="true" t="shared" si="83" ref="H173:H201">IF(+$W173=0,"..",+((X173+Y173+Z173)+(AE173+AF173+AG173))/$W173)</f>
        <v>..</v>
      </c>
      <c r="I173" s="22" t="str">
        <f aca="true" t="shared" si="84" ref="I173:I201">IF(+$W173=0,"..",+(AA173+AH173)/$W173)</f>
        <v>..</v>
      </c>
      <c r="J173" s="22" t="str">
        <f aca="true" t="shared" si="85" ref="J173:J201">IF(+$W173=0,"..",+(AB173+AI173)/$W173)</f>
        <v>..</v>
      </c>
      <c r="K173" s="22" t="str">
        <f aca="true" t="shared" si="86" ref="K173:K201">IF(X173+AE173=0,"..",+X173/(X173+AE173))</f>
        <v>..</v>
      </c>
      <c r="L173" s="22" t="str">
        <f aca="true" t="shared" si="87" ref="L173:L201">IF(Y173+AF173=0,"..",+Y173/(Y173+AF173))</f>
        <v>..</v>
      </c>
      <c r="M173" s="22" t="str">
        <f aca="true" t="shared" si="88" ref="M173:M201">IF(Z173+AG173=0,"..",+Z173/(Z173+AG173))</f>
        <v>..</v>
      </c>
      <c r="N173" s="22" t="str">
        <f aca="true" t="shared" si="89" ref="N173:N201">IF(X173+Y173+Z173+AE173+AF173+AG173=0,"..",+(X173+Y173+Z173)/(X173+Y173+Z173+AE173+AF173+AG173))</f>
        <v>..</v>
      </c>
      <c r="O173" s="22" t="str">
        <f aca="true" t="shared" si="90" ref="O173:O201">IF(AA173+AH173=0,"..",+AA173/(AA173+AH173))</f>
        <v>..</v>
      </c>
      <c r="P173" s="22" t="str">
        <f aca="true" t="shared" si="91" ref="P173:P201">IF(AB173+AI173=0,"..",+AB173/(AB173+AI173))</f>
        <v>..</v>
      </c>
      <c r="Q173" s="22" t="str">
        <f aca="true" t="shared" si="92" ref="Q173:Q201">IF(AC173+AJ173=0,"..",+AC173/(AC173+AJ173))</f>
        <v>..</v>
      </c>
      <c r="R173" s="22" t="str">
        <f aca="true" t="shared" si="93" ref="R173:R201">IF(AD173+AK173=0,"..",+(AD173)/(AD173+AK173))</f>
        <v>..</v>
      </c>
      <c r="S173" s="32">
        <v>759</v>
      </c>
      <c r="T173" s="31">
        <f aca="true" t="shared" si="94" ref="T173:T201">IF(ISERROR(+W173/S173),"..",(W173/S173))</f>
        <v>0</v>
      </c>
      <c r="U173" s="31">
        <f aca="true" t="shared" si="95" ref="U173:U201">IF(ISERROR((AD173+AK173)/S173),"..",(AD173+AK173)/S173)</f>
        <v>0</v>
      </c>
      <c r="V173" s="38">
        <v>759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0</v>
      </c>
      <c r="AG173" s="39">
        <v>0</v>
      </c>
      <c r="AH173" s="39">
        <v>0</v>
      </c>
      <c r="AI173" s="39">
        <v>0</v>
      </c>
      <c r="AJ173" s="39">
        <v>0</v>
      </c>
      <c r="AK173" s="39">
        <v>0</v>
      </c>
    </row>
    <row r="174" spans="1:37" ht="12.75">
      <c r="A174" t="s">
        <v>413</v>
      </c>
      <c r="B174" s="35"/>
      <c r="C174" s="64" t="s">
        <v>180</v>
      </c>
      <c r="D174" s="32">
        <v>0</v>
      </c>
      <c r="E174" s="22" t="str">
        <f t="shared" si="80"/>
        <v>..</v>
      </c>
      <c r="F174" s="22" t="str">
        <f t="shared" si="81"/>
        <v>..</v>
      </c>
      <c r="G174" s="22" t="str">
        <f t="shared" si="82"/>
        <v>..</v>
      </c>
      <c r="H174" s="22" t="str">
        <f t="shared" si="83"/>
        <v>..</v>
      </c>
      <c r="I174" s="22" t="str">
        <f t="shared" si="84"/>
        <v>..</v>
      </c>
      <c r="J174" s="22" t="str">
        <f t="shared" si="85"/>
        <v>..</v>
      </c>
      <c r="K174" s="22" t="str">
        <f t="shared" si="86"/>
        <v>..</v>
      </c>
      <c r="L174" s="22" t="str">
        <f t="shared" si="87"/>
        <v>..</v>
      </c>
      <c r="M174" s="22" t="str">
        <f t="shared" si="88"/>
        <v>..</v>
      </c>
      <c r="N174" s="22" t="str">
        <f t="shared" si="89"/>
        <v>..</v>
      </c>
      <c r="O174" s="22" t="str">
        <f t="shared" si="90"/>
        <v>..</v>
      </c>
      <c r="P174" s="22" t="str">
        <f t="shared" si="91"/>
        <v>..</v>
      </c>
      <c r="Q174" s="22" t="str">
        <f t="shared" si="92"/>
        <v>..</v>
      </c>
      <c r="R174" s="22" t="str">
        <f t="shared" si="93"/>
        <v>..</v>
      </c>
      <c r="S174" s="32">
        <v>82629</v>
      </c>
      <c r="T174" s="31">
        <f t="shared" si="94"/>
        <v>0</v>
      </c>
      <c r="U174" s="31">
        <f t="shared" si="95"/>
        <v>0</v>
      </c>
      <c r="V174" s="38">
        <v>82629</v>
      </c>
      <c r="W174" s="39">
        <v>0</v>
      </c>
      <c r="X174" s="39">
        <v>0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  <c r="AI174" s="39">
        <v>0</v>
      </c>
      <c r="AJ174" s="39">
        <v>0</v>
      </c>
      <c r="AK174" s="39">
        <v>0</v>
      </c>
    </row>
    <row r="175" spans="1:37" ht="12.75">
      <c r="A175" t="s">
        <v>300</v>
      </c>
      <c r="B175" s="35"/>
      <c r="C175" s="64" t="s">
        <v>181</v>
      </c>
      <c r="D175" s="32">
        <v>48813</v>
      </c>
      <c r="E175" s="22">
        <f t="shared" si="80"/>
        <v>0.0893442972178433</v>
      </c>
      <c r="F175" s="22">
        <f t="shared" si="81"/>
        <v>0.13548634485109284</v>
      </c>
      <c r="G175" s="22">
        <f t="shared" si="82"/>
        <v>0.1104767585531081</v>
      </c>
      <c r="H175" s="22">
        <f t="shared" si="83"/>
        <v>0.3353074006220442</v>
      </c>
      <c r="I175" s="22">
        <f t="shared" si="84"/>
        <v>0.6274551574283158</v>
      </c>
      <c r="J175" s="22">
        <f t="shared" si="85"/>
        <v>0.03723744194963998</v>
      </c>
      <c r="K175" s="22">
        <f t="shared" si="86"/>
        <v>0.48783977110157367</v>
      </c>
      <c r="L175" s="22">
        <f t="shared" si="87"/>
        <v>0.4830188679245283</v>
      </c>
      <c r="M175" s="22">
        <f t="shared" si="88"/>
        <v>0.46779791747011185</v>
      </c>
      <c r="N175" s="22">
        <f t="shared" si="89"/>
        <v>0.4792884371029225</v>
      </c>
      <c r="O175" s="22">
        <f t="shared" si="90"/>
        <v>0.4125076390303524</v>
      </c>
      <c r="P175" s="22">
        <f t="shared" si="91"/>
        <v>0.6441647597254004</v>
      </c>
      <c r="Q175" s="22">
        <f t="shared" si="92"/>
        <v>0.4247494278273222</v>
      </c>
      <c r="R175" s="22">
        <f t="shared" si="93"/>
        <v>0.43377788703828896</v>
      </c>
      <c r="S175" s="32">
        <v>48813</v>
      </c>
      <c r="T175" s="31">
        <f t="shared" si="94"/>
        <v>0.480835023456866</v>
      </c>
      <c r="U175" s="31">
        <f t="shared" si="95"/>
        <v>1</v>
      </c>
      <c r="V175" s="38">
        <v>48813</v>
      </c>
      <c r="W175" s="39">
        <v>23471</v>
      </c>
      <c r="X175" s="39">
        <v>1023</v>
      </c>
      <c r="Y175" s="39">
        <v>1536</v>
      </c>
      <c r="Z175" s="39">
        <v>1213</v>
      </c>
      <c r="AA175" s="39">
        <v>6075</v>
      </c>
      <c r="AB175" s="39">
        <v>563</v>
      </c>
      <c r="AC175" s="39">
        <v>10764</v>
      </c>
      <c r="AD175" s="39">
        <v>21174</v>
      </c>
      <c r="AE175" s="39">
        <v>1074</v>
      </c>
      <c r="AF175" s="39">
        <v>1644</v>
      </c>
      <c r="AG175" s="39">
        <v>1380</v>
      </c>
      <c r="AH175" s="39">
        <v>8652</v>
      </c>
      <c r="AI175" s="39">
        <v>311</v>
      </c>
      <c r="AJ175" s="39">
        <v>14578</v>
      </c>
      <c r="AK175" s="39">
        <v>27639</v>
      </c>
    </row>
    <row r="176" spans="1:37" ht="12.75" customHeight="1">
      <c r="A176" t="s">
        <v>301</v>
      </c>
      <c r="B176" s="35"/>
      <c r="C176" s="64" t="s">
        <v>339</v>
      </c>
      <c r="D176" s="32">
        <v>1005472</v>
      </c>
      <c r="E176" s="22">
        <f t="shared" si="80"/>
        <v>0.08501267244012582</v>
      </c>
      <c r="F176" s="22">
        <f t="shared" si="81"/>
        <v>0.15429418223546798</v>
      </c>
      <c r="G176" s="22">
        <f t="shared" si="82"/>
        <v>0.13581078849821265</v>
      </c>
      <c r="H176" s="22">
        <f t="shared" si="83"/>
        <v>0.3751176431738064</v>
      </c>
      <c r="I176" s="22">
        <f t="shared" si="84"/>
        <v>0.587812373585186</v>
      </c>
      <c r="J176" s="22">
        <f t="shared" si="85"/>
        <v>0.03706998324100752</v>
      </c>
      <c r="K176" s="22">
        <f t="shared" si="86"/>
        <v>0.4879825200291333</v>
      </c>
      <c r="L176" s="22">
        <f t="shared" si="87"/>
        <v>0.483419834666524</v>
      </c>
      <c r="M176" s="22">
        <f t="shared" si="88"/>
        <v>0.4906044603168573</v>
      </c>
      <c r="N176" s="22">
        <f t="shared" si="89"/>
        <v>0.4870550562446871</v>
      </c>
      <c r="O176" s="22">
        <f t="shared" si="90"/>
        <v>0.45708898560240446</v>
      </c>
      <c r="P176" s="22">
        <f t="shared" si="91"/>
        <v>1</v>
      </c>
      <c r="Q176" s="22">
        <f t="shared" si="92"/>
        <v>0</v>
      </c>
      <c r="R176" s="22">
        <f t="shared" si="93"/>
        <v>0.47075303936857515</v>
      </c>
      <c r="S176" s="32">
        <v>1005472</v>
      </c>
      <c r="T176" s="31">
        <f t="shared" si="94"/>
        <v>0.9637583145030394</v>
      </c>
      <c r="U176" s="31">
        <f t="shared" si="95"/>
        <v>1</v>
      </c>
      <c r="V176" s="38">
        <v>1005472</v>
      </c>
      <c r="W176" s="39">
        <v>969032</v>
      </c>
      <c r="X176" s="39">
        <v>40200</v>
      </c>
      <c r="Y176" s="39">
        <v>72279</v>
      </c>
      <c r="Z176" s="39">
        <v>64566</v>
      </c>
      <c r="AA176" s="39">
        <v>260362</v>
      </c>
      <c r="AB176" s="39">
        <v>35922</v>
      </c>
      <c r="AC176" s="39">
        <v>0</v>
      </c>
      <c r="AD176" s="39">
        <v>473329</v>
      </c>
      <c r="AE176" s="39">
        <v>42180</v>
      </c>
      <c r="AF176" s="39">
        <v>77237</v>
      </c>
      <c r="AG176" s="39">
        <v>67039</v>
      </c>
      <c r="AH176" s="39">
        <v>309247</v>
      </c>
      <c r="AI176" s="39">
        <v>0</v>
      </c>
      <c r="AJ176" s="39">
        <v>36440</v>
      </c>
      <c r="AK176" s="39">
        <v>532143</v>
      </c>
    </row>
    <row r="177" spans="1:37" ht="12.75">
      <c r="A177" t="s">
        <v>414</v>
      </c>
      <c r="B177" s="35"/>
      <c r="C177" s="64" t="s">
        <v>184</v>
      </c>
      <c r="D177" s="32">
        <v>2589</v>
      </c>
      <c r="E177" s="22">
        <f t="shared" si="80"/>
        <v>0.05660377358490566</v>
      </c>
      <c r="F177" s="22">
        <f t="shared" si="81"/>
        <v>0.22641509433962265</v>
      </c>
      <c r="G177" s="22">
        <f t="shared" si="82"/>
        <v>0.20754716981132076</v>
      </c>
      <c r="H177" s="22">
        <f t="shared" si="83"/>
        <v>0.49056603773584906</v>
      </c>
      <c r="I177" s="22">
        <f t="shared" si="84"/>
        <v>0.4528301886792453</v>
      </c>
      <c r="J177" s="22">
        <f t="shared" si="85"/>
        <v>0.05660377358490566</v>
      </c>
      <c r="K177" s="22">
        <f t="shared" si="86"/>
        <v>0.6666666666666666</v>
      </c>
      <c r="L177" s="22">
        <f t="shared" si="87"/>
        <v>0.5833333333333334</v>
      </c>
      <c r="M177" s="22">
        <f t="shared" si="88"/>
        <v>0.8181818181818182</v>
      </c>
      <c r="N177" s="22">
        <f t="shared" si="89"/>
        <v>0.6923076923076923</v>
      </c>
      <c r="O177" s="22">
        <f t="shared" si="90"/>
        <v>0.5</v>
      </c>
      <c r="P177" s="22">
        <f t="shared" si="91"/>
        <v>0</v>
      </c>
      <c r="Q177" s="22" t="str">
        <f t="shared" si="92"/>
        <v>..</v>
      </c>
      <c r="R177" s="22">
        <f t="shared" si="93"/>
        <v>0.5660377358490566</v>
      </c>
      <c r="S177" s="32">
        <v>3131</v>
      </c>
      <c r="T177" s="31">
        <f t="shared" si="94"/>
        <v>0.016927499201533056</v>
      </c>
      <c r="U177" s="31">
        <f t="shared" si="95"/>
        <v>0.016927499201533056</v>
      </c>
      <c r="V177" s="38">
        <v>3131</v>
      </c>
      <c r="W177" s="39">
        <v>53</v>
      </c>
      <c r="X177" s="39">
        <v>2</v>
      </c>
      <c r="Y177" s="39">
        <v>7</v>
      </c>
      <c r="Z177" s="39">
        <v>9</v>
      </c>
      <c r="AA177" s="39">
        <v>12</v>
      </c>
      <c r="AB177" s="39">
        <v>0</v>
      </c>
      <c r="AC177" s="39">
        <v>0</v>
      </c>
      <c r="AD177" s="39">
        <v>30</v>
      </c>
      <c r="AE177" s="39">
        <v>1</v>
      </c>
      <c r="AF177" s="39">
        <v>5</v>
      </c>
      <c r="AG177" s="39">
        <v>2</v>
      </c>
      <c r="AH177" s="39">
        <v>12</v>
      </c>
      <c r="AI177" s="39">
        <v>3</v>
      </c>
      <c r="AJ177" s="39">
        <v>0</v>
      </c>
      <c r="AK177" s="39">
        <v>23</v>
      </c>
    </row>
    <row r="178" spans="1:37" ht="22.5">
      <c r="A178" t="s">
        <v>265</v>
      </c>
      <c r="B178" s="35"/>
      <c r="C178" s="3" t="s">
        <v>366</v>
      </c>
      <c r="D178" s="32">
        <v>1398</v>
      </c>
      <c r="E178" s="22">
        <f t="shared" si="80"/>
        <v>0.11087267525035766</v>
      </c>
      <c r="F178" s="22">
        <f t="shared" si="81"/>
        <v>0.1759656652360515</v>
      </c>
      <c r="G178" s="22">
        <f t="shared" si="82"/>
        <v>0.1402002861230329</v>
      </c>
      <c r="H178" s="22">
        <f t="shared" si="83"/>
        <v>0.4270386266094421</v>
      </c>
      <c r="I178" s="22">
        <f t="shared" si="84"/>
        <v>0.5400572246065808</v>
      </c>
      <c r="J178" s="22">
        <f t="shared" si="85"/>
        <v>0.032904148783977114</v>
      </c>
      <c r="K178" s="22">
        <f t="shared" si="86"/>
        <v>0.47096774193548385</v>
      </c>
      <c r="L178" s="22">
        <f t="shared" si="87"/>
        <v>0.4878048780487805</v>
      </c>
      <c r="M178" s="22">
        <f t="shared" si="88"/>
        <v>0.5510204081632653</v>
      </c>
      <c r="N178" s="22">
        <f t="shared" si="89"/>
        <v>0.5041876046901173</v>
      </c>
      <c r="O178" s="22">
        <f t="shared" si="90"/>
        <v>0.5059602649006623</v>
      </c>
      <c r="P178" s="22">
        <f t="shared" si="91"/>
        <v>0.5434782608695652</v>
      </c>
      <c r="Q178" s="22" t="str">
        <f t="shared" si="92"/>
        <v>..</v>
      </c>
      <c r="R178" s="22">
        <f t="shared" si="93"/>
        <v>0.5064377682403434</v>
      </c>
      <c r="S178" s="32">
        <v>1398</v>
      </c>
      <c r="T178" s="31">
        <f t="shared" si="94"/>
        <v>1</v>
      </c>
      <c r="U178" s="31">
        <f t="shared" si="95"/>
        <v>1</v>
      </c>
      <c r="V178" s="38">
        <v>1398</v>
      </c>
      <c r="W178" s="39">
        <v>1398</v>
      </c>
      <c r="X178" s="39">
        <v>73</v>
      </c>
      <c r="Y178" s="39">
        <v>120</v>
      </c>
      <c r="Z178" s="39">
        <v>108</v>
      </c>
      <c r="AA178" s="39">
        <v>382</v>
      </c>
      <c r="AB178" s="39">
        <v>25</v>
      </c>
      <c r="AC178" s="39">
        <v>0</v>
      </c>
      <c r="AD178" s="39">
        <v>708</v>
      </c>
      <c r="AE178" s="39">
        <v>82</v>
      </c>
      <c r="AF178" s="39">
        <v>126</v>
      </c>
      <c r="AG178" s="39">
        <v>88</v>
      </c>
      <c r="AH178" s="39">
        <v>373</v>
      </c>
      <c r="AI178" s="39">
        <v>21</v>
      </c>
      <c r="AJ178" s="39">
        <v>0</v>
      </c>
      <c r="AK178" s="39">
        <v>690</v>
      </c>
    </row>
    <row r="179" spans="1:37" ht="12.75">
      <c r="A179" t="s">
        <v>303</v>
      </c>
      <c r="B179" s="35"/>
      <c r="C179" s="64" t="s">
        <v>183</v>
      </c>
      <c r="D179" s="32">
        <v>96675</v>
      </c>
      <c r="E179" s="22">
        <f t="shared" si="80"/>
        <v>0.1364572019653478</v>
      </c>
      <c r="F179" s="22">
        <f t="shared" si="81"/>
        <v>0.18503232479958626</v>
      </c>
      <c r="G179" s="22">
        <f t="shared" si="82"/>
        <v>0.14050168088957848</v>
      </c>
      <c r="H179" s="22">
        <f t="shared" si="83"/>
        <v>0.4619912076545125</v>
      </c>
      <c r="I179" s="22">
        <f t="shared" si="84"/>
        <v>0.48759244892681664</v>
      </c>
      <c r="J179" s="22">
        <f t="shared" si="85"/>
        <v>0.0504163434186708</v>
      </c>
      <c r="K179" s="22">
        <f t="shared" si="86"/>
        <v>0.4956033959975743</v>
      </c>
      <c r="L179" s="22">
        <f t="shared" si="87"/>
        <v>0.48904293381037567</v>
      </c>
      <c r="M179" s="22">
        <f t="shared" si="88"/>
        <v>0.48553338732238827</v>
      </c>
      <c r="N179" s="22">
        <f t="shared" si="89"/>
        <v>0.4899133510959855</v>
      </c>
      <c r="O179" s="22">
        <f t="shared" si="90"/>
        <v>0.5071704357418643</v>
      </c>
      <c r="P179" s="22">
        <f t="shared" si="91"/>
        <v>0.5045137464095198</v>
      </c>
      <c r="Q179" s="22" t="str">
        <f t="shared" si="92"/>
        <v>..</v>
      </c>
      <c r="R179" s="22">
        <f t="shared" si="93"/>
        <v>0.4990638738039824</v>
      </c>
      <c r="S179" s="32">
        <v>96675</v>
      </c>
      <c r="T179" s="31">
        <f t="shared" si="94"/>
        <v>1</v>
      </c>
      <c r="U179" s="31">
        <f t="shared" si="95"/>
        <v>1</v>
      </c>
      <c r="V179" s="38">
        <v>96675</v>
      </c>
      <c r="W179" s="39">
        <v>96675</v>
      </c>
      <c r="X179" s="39">
        <v>6538</v>
      </c>
      <c r="Y179" s="39">
        <v>8748</v>
      </c>
      <c r="Z179" s="39">
        <v>6595</v>
      </c>
      <c r="AA179" s="39">
        <v>23907</v>
      </c>
      <c r="AB179" s="39">
        <v>2459</v>
      </c>
      <c r="AC179" s="39">
        <v>0</v>
      </c>
      <c r="AD179" s="39">
        <v>48247</v>
      </c>
      <c r="AE179" s="39">
        <v>6654</v>
      </c>
      <c r="AF179" s="39">
        <v>9140</v>
      </c>
      <c r="AG179" s="39">
        <v>6988</v>
      </c>
      <c r="AH179" s="39">
        <v>23231</v>
      </c>
      <c r="AI179" s="39">
        <v>2415</v>
      </c>
      <c r="AJ179" s="39">
        <v>0</v>
      </c>
      <c r="AK179" s="39">
        <v>48428</v>
      </c>
    </row>
    <row r="180" spans="1:37" ht="12.75">
      <c r="A180" t="s">
        <v>305</v>
      </c>
      <c r="B180" s="35"/>
      <c r="C180" s="64" t="s">
        <v>186</v>
      </c>
      <c r="D180" s="32">
        <v>1</v>
      </c>
      <c r="E180" s="22">
        <f t="shared" si="80"/>
        <v>0</v>
      </c>
      <c r="F180" s="22">
        <f t="shared" si="81"/>
        <v>0</v>
      </c>
      <c r="G180" s="22">
        <f t="shared" si="82"/>
        <v>0</v>
      </c>
      <c r="H180" s="22">
        <f t="shared" si="83"/>
        <v>0</v>
      </c>
      <c r="I180" s="22">
        <f t="shared" si="84"/>
        <v>1</v>
      </c>
      <c r="J180" s="22">
        <f t="shared" si="85"/>
        <v>0</v>
      </c>
      <c r="K180" s="22" t="str">
        <f t="shared" si="86"/>
        <v>..</v>
      </c>
      <c r="L180" s="22" t="str">
        <f t="shared" si="87"/>
        <v>..</v>
      </c>
      <c r="M180" s="22" t="str">
        <f t="shared" si="88"/>
        <v>..</v>
      </c>
      <c r="N180" s="22" t="str">
        <f t="shared" si="89"/>
        <v>..</v>
      </c>
      <c r="O180" s="22">
        <f t="shared" si="90"/>
        <v>0</v>
      </c>
      <c r="P180" s="22" t="str">
        <f t="shared" si="91"/>
        <v>..</v>
      </c>
      <c r="Q180" s="22" t="str">
        <f t="shared" si="92"/>
        <v>..</v>
      </c>
      <c r="R180" s="22">
        <f t="shared" si="93"/>
        <v>0</v>
      </c>
      <c r="S180" s="32">
        <v>1</v>
      </c>
      <c r="T180" s="31">
        <f t="shared" si="94"/>
        <v>1</v>
      </c>
      <c r="U180" s="31">
        <f t="shared" si="95"/>
        <v>1</v>
      </c>
      <c r="V180" s="38">
        <v>1</v>
      </c>
      <c r="W180" s="39">
        <v>1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1</v>
      </c>
      <c r="AI180" s="39">
        <v>0</v>
      </c>
      <c r="AJ180" s="39">
        <v>0</v>
      </c>
      <c r="AK180" s="39">
        <v>1</v>
      </c>
    </row>
    <row r="181" spans="1:37" ht="12.75">
      <c r="A181" t="s">
        <v>306</v>
      </c>
      <c r="B181" s="35"/>
      <c r="C181" s="64" t="s">
        <v>187</v>
      </c>
      <c r="D181" s="32">
        <v>14051</v>
      </c>
      <c r="E181" s="22">
        <f t="shared" si="80"/>
        <v>0.1866059355206035</v>
      </c>
      <c r="F181" s="22">
        <f t="shared" si="81"/>
        <v>0.28325386093516475</v>
      </c>
      <c r="G181" s="22">
        <f t="shared" si="82"/>
        <v>0.11871041207031528</v>
      </c>
      <c r="H181" s="22">
        <f t="shared" si="83"/>
        <v>0.5885702085260835</v>
      </c>
      <c r="I181" s="22">
        <f t="shared" si="84"/>
        <v>0.35968970180058357</v>
      </c>
      <c r="J181" s="22">
        <f t="shared" si="85"/>
        <v>0.05174008967333286</v>
      </c>
      <c r="K181" s="22">
        <f t="shared" si="86"/>
        <v>0.5049580472921434</v>
      </c>
      <c r="L181" s="22">
        <f t="shared" si="87"/>
        <v>0.4834170854271357</v>
      </c>
      <c r="M181" s="22">
        <f t="shared" si="88"/>
        <v>0.4448441247002398</v>
      </c>
      <c r="N181" s="22">
        <f t="shared" si="89"/>
        <v>0.48246674727932287</v>
      </c>
      <c r="O181" s="22">
        <f t="shared" si="90"/>
        <v>0.5870597546497823</v>
      </c>
      <c r="P181" s="22">
        <f t="shared" si="91"/>
        <v>0.5818431911966988</v>
      </c>
      <c r="Q181" s="22" t="str">
        <f t="shared" si="92"/>
        <v>..</v>
      </c>
      <c r="R181" s="22">
        <f t="shared" si="93"/>
        <v>0.5252295210305317</v>
      </c>
      <c r="S181" s="32">
        <v>14051</v>
      </c>
      <c r="T181" s="31">
        <f t="shared" si="94"/>
        <v>1</v>
      </c>
      <c r="U181" s="31">
        <f t="shared" si="95"/>
        <v>1</v>
      </c>
      <c r="V181" s="38">
        <v>14051</v>
      </c>
      <c r="W181" s="39">
        <v>14051</v>
      </c>
      <c r="X181" s="39">
        <v>1324</v>
      </c>
      <c r="Y181" s="39">
        <v>1924</v>
      </c>
      <c r="Z181" s="39">
        <v>742</v>
      </c>
      <c r="AA181" s="39">
        <v>2967</v>
      </c>
      <c r="AB181" s="39">
        <v>423</v>
      </c>
      <c r="AC181" s="39">
        <v>0</v>
      </c>
      <c r="AD181" s="39">
        <v>7380</v>
      </c>
      <c r="AE181" s="39">
        <v>1298</v>
      </c>
      <c r="AF181" s="39">
        <v>2056</v>
      </c>
      <c r="AG181" s="39">
        <v>926</v>
      </c>
      <c r="AH181" s="39">
        <v>2087</v>
      </c>
      <c r="AI181" s="39">
        <v>304</v>
      </c>
      <c r="AJ181" s="39">
        <v>0</v>
      </c>
      <c r="AK181" s="39">
        <v>6671</v>
      </c>
    </row>
    <row r="182" spans="1:37" ht="12.75">
      <c r="A182" t="s">
        <v>18</v>
      </c>
      <c r="B182" s="35"/>
      <c r="C182" s="64" t="s">
        <v>330</v>
      </c>
      <c r="D182" s="32">
        <v>0</v>
      </c>
      <c r="E182" s="22" t="str">
        <f t="shared" si="80"/>
        <v>..</v>
      </c>
      <c r="F182" s="22" t="str">
        <f t="shared" si="81"/>
        <v>..</v>
      </c>
      <c r="G182" s="22" t="str">
        <f t="shared" si="82"/>
        <v>..</v>
      </c>
      <c r="H182" s="22" t="str">
        <f t="shared" si="83"/>
        <v>..</v>
      </c>
      <c r="I182" s="22" t="str">
        <f t="shared" si="84"/>
        <v>..</v>
      </c>
      <c r="J182" s="22" t="str">
        <f t="shared" si="85"/>
        <v>..</v>
      </c>
      <c r="K182" s="22" t="str">
        <f t="shared" si="86"/>
        <v>..</v>
      </c>
      <c r="L182" s="22" t="str">
        <f t="shared" si="87"/>
        <v>..</v>
      </c>
      <c r="M182" s="22" t="str">
        <f t="shared" si="88"/>
        <v>..</v>
      </c>
      <c r="N182" s="22" t="str">
        <f t="shared" si="89"/>
        <v>..</v>
      </c>
      <c r="O182" s="22" t="str">
        <f t="shared" si="90"/>
        <v>..</v>
      </c>
      <c r="P182" s="22" t="str">
        <f t="shared" si="91"/>
        <v>..</v>
      </c>
      <c r="Q182" s="22" t="str">
        <f t="shared" si="92"/>
        <v>..</v>
      </c>
      <c r="R182" s="22" t="str">
        <f t="shared" si="93"/>
        <v>..</v>
      </c>
      <c r="S182" s="32">
        <v>0</v>
      </c>
      <c r="T182" s="31" t="str">
        <f t="shared" si="94"/>
        <v>..</v>
      </c>
      <c r="U182" s="31" t="str">
        <f t="shared" si="95"/>
        <v>..</v>
      </c>
      <c r="V182" s="38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</row>
    <row r="183" spans="1:37" ht="12.75">
      <c r="A183" t="s">
        <v>19</v>
      </c>
      <c r="B183" s="35"/>
      <c r="C183" s="64" t="s">
        <v>331</v>
      </c>
      <c r="D183" s="32">
        <v>29</v>
      </c>
      <c r="E183" s="22">
        <f t="shared" si="80"/>
        <v>0.034482758620689655</v>
      </c>
      <c r="F183" s="22">
        <f t="shared" si="81"/>
        <v>0.034482758620689655</v>
      </c>
      <c r="G183" s="22">
        <f t="shared" si="82"/>
        <v>0.10344827586206896</v>
      </c>
      <c r="H183" s="22">
        <f t="shared" si="83"/>
        <v>0.1724137931034483</v>
      </c>
      <c r="I183" s="22">
        <f t="shared" si="84"/>
        <v>0.8275862068965517</v>
      </c>
      <c r="J183" s="22">
        <f t="shared" si="85"/>
        <v>0</v>
      </c>
      <c r="K183" s="22">
        <f t="shared" si="86"/>
        <v>0</v>
      </c>
      <c r="L183" s="22">
        <f t="shared" si="87"/>
        <v>0</v>
      </c>
      <c r="M183" s="22">
        <f t="shared" si="88"/>
        <v>0.3333333333333333</v>
      </c>
      <c r="N183" s="22">
        <f t="shared" si="89"/>
        <v>0.2</v>
      </c>
      <c r="O183" s="22">
        <f t="shared" si="90"/>
        <v>0.25</v>
      </c>
      <c r="P183" s="22" t="str">
        <f t="shared" si="91"/>
        <v>..</v>
      </c>
      <c r="Q183" s="22" t="str">
        <f t="shared" si="92"/>
        <v>..</v>
      </c>
      <c r="R183" s="22">
        <f t="shared" si="93"/>
        <v>0.2413793103448276</v>
      </c>
      <c r="S183" s="32">
        <v>29</v>
      </c>
      <c r="T183" s="31">
        <f t="shared" si="94"/>
        <v>1</v>
      </c>
      <c r="U183" s="31">
        <f t="shared" si="95"/>
        <v>1</v>
      </c>
      <c r="V183" s="38">
        <v>29</v>
      </c>
      <c r="W183" s="39">
        <v>29</v>
      </c>
      <c r="X183" s="39">
        <v>0</v>
      </c>
      <c r="Y183" s="39">
        <v>0</v>
      </c>
      <c r="Z183" s="39">
        <v>1</v>
      </c>
      <c r="AA183" s="39">
        <v>6</v>
      </c>
      <c r="AB183" s="39">
        <v>0</v>
      </c>
      <c r="AC183" s="39">
        <v>0</v>
      </c>
      <c r="AD183" s="39">
        <v>7</v>
      </c>
      <c r="AE183" s="39">
        <v>1</v>
      </c>
      <c r="AF183" s="39">
        <v>1</v>
      </c>
      <c r="AG183" s="39">
        <v>2</v>
      </c>
      <c r="AH183" s="39">
        <v>18</v>
      </c>
      <c r="AI183" s="39">
        <v>0</v>
      </c>
      <c r="AJ183" s="39">
        <v>0</v>
      </c>
      <c r="AK183" s="39">
        <v>22</v>
      </c>
    </row>
    <row r="184" spans="1:37" ht="12.75">
      <c r="A184" t="s">
        <v>307</v>
      </c>
      <c r="B184" s="35"/>
      <c r="C184" s="64" t="s">
        <v>188</v>
      </c>
      <c r="D184" s="32">
        <v>89</v>
      </c>
      <c r="E184" s="22">
        <f t="shared" si="80"/>
        <v>0.033707865168539325</v>
      </c>
      <c r="F184" s="22">
        <f t="shared" si="81"/>
        <v>0.07865168539325842</v>
      </c>
      <c r="G184" s="22">
        <f t="shared" si="82"/>
        <v>0.02247191011235955</v>
      </c>
      <c r="H184" s="22">
        <f t="shared" si="83"/>
        <v>0.1348314606741573</v>
      </c>
      <c r="I184" s="22">
        <f t="shared" si="84"/>
        <v>0.7415730337078652</v>
      </c>
      <c r="J184" s="22">
        <f t="shared" si="85"/>
        <v>0.12359550561797752</v>
      </c>
      <c r="K184" s="22">
        <f t="shared" si="86"/>
        <v>0.6666666666666666</v>
      </c>
      <c r="L184" s="22">
        <f t="shared" si="87"/>
        <v>0.5714285714285714</v>
      </c>
      <c r="M184" s="22">
        <f t="shared" si="88"/>
        <v>0</v>
      </c>
      <c r="N184" s="22">
        <f t="shared" si="89"/>
        <v>0.5</v>
      </c>
      <c r="O184" s="22">
        <f t="shared" si="90"/>
        <v>0.42424242424242425</v>
      </c>
      <c r="P184" s="22">
        <f t="shared" si="91"/>
        <v>0.5454545454545454</v>
      </c>
      <c r="Q184" s="22" t="str">
        <f t="shared" si="92"/>
        <v>..</v>
      </c>
      <c r="R184" s="22">
        <f t="shared" si="93"/>
        <v>0.449438202247191</v>
      </c>
      <c r="S184" s="32">
        <v>89</v>
      </c>
      <c r="T184" s="31">
        <f t="shared" si="94"/>
        <v>1</v>
      </c>
      <c r="U184" s="31">
        <f t="shared" si="95"/>
        <v>1</v>
      </c>
      <c r="V184" s="37">
        <v>89</v>
      </c>
      <c r="W184" s="39">
        <v>89</v>
      </c>
      <c r="X184" s="39">
        <v>2</v>
      </c>
      <c r="Y184" s="39">
        <v>4</v>
      </c>
      <c r="Z184" s="39">
        <v>0</v>
      </c>
      <c r="AA184" s="39">
        <v>28</v>
      </c>
      <c r="AB184" s="39">
        <v>6</v>
      </c>
      <c r="AC184" s="39">
        <v>0</v>
      </c>
      <c r="AD184" s="39">
        <v>40</v>
      </c>
      <c r="AE184" s="39">
        <v>1</v>
      </c>
      <c r="AF184" s="39">
        <v>3</v>
      </c>
      <c r="AG184" s="39">
        <v>2</v>
      </c>
      <c r="AH184" s="39">
        <v>38</v>
      </c>
      <c r="AI184" s="39">
        <v>5</v>
      </c>
      <c r="AJ184" s="39">
        <v>0</v>
      </c>
      <c r="AK184" s="39">
        <v>49</v>
      </c>
    </row>
    <row r="185" spans="1:37" ht="12.75">
      <c r="A185" t="s">
        <v>308</v>
      </c>
      <c r="B185" s="35"/>
      <c r="C185" s="64" t="s">
        <v>189</v>
      </c>
      <c r="D185" s="32">
        <v>10032</v>
      </c>
      <c r="E185" s="22">
        <f t="shared" si="80"/>
        <v>0.07934609250398723</v>
      </c>
      <c r="F185" s="22">
        <f t="shared" si="81"/>
        <v>0.11523125996810207</v>
      </c>
      <c r="G185" s="22">
        <f t="shared" si="82"/>
        <v>0.1095494417862839</v>
      </c>
      <c r="H185" s="22">
        <f t="shared" si="83"/>
        <v>0.3041267942583732</v>
      </c>
      <c r="I185" s="22">
        <f t="shared" si="84"/>
        <v>0.6697567783094099</v>
      </c>
      <c r="J185" s="22">
        <f t="shared" si="85"/>
        <v>0.026116427432216906</v>
      </c>
      <c r="K185" s="22">
        <f t="shared" si="86"/>
        <v>0.47613065326633164</v>
      </c>
      <c r="L185" s="22">
        <f t="shared" si="87"/>
        <v>0.4593425605536332</v>
      </c>
      <c r="M185" s="22">
        <f t="shared" si="88"/>
        <v>0.46314831665150136</v>
      </c>
      <c r="N185" s="22">
        <f t="shared" si="89"/>
        <v>0.46509341199606685</v>
      </c>
      <c r="O185" s="22">
        <f t="shared" si="90"/>
        <v>0.41330555142134245</v>
      </c>
      <c r="P185" s="22">
        <f t="shared" si="91"/>
        <v>0.4847328244274809</v>
      </c>
      <c r="Q185" s="22" t="str">
        <f t="shared" si="92"/>
        <v>..</v>
      </c>
      <c r="R185" s="22">
        <f t="shared" si="93"/>
        <v>0.4309210526315789</v>
      </c>
      <c r="S185" s="32">
        <v>10032</v>
      </c>
      <c r="T185" s="31">
        <f t="shared" si="94"/>
        <v>1</v>
      </c>
      <c r="U185" s="31">
        <f t="shared" si="95"/>
        <v>1</v>
      </c>
      <c r="V185" s="37">
        <v>10032</v>
      </c>
      <c r="W185" s="39">
        <v>10032</v>
      </c>
      <c r="X185" s="39">
        <v>379</v>
      </c>
      <c r="Y185" s="39">
        <v>531</v>
      </c>
      <c r="Z185" s="39">
        <v>509</v>
      </c>
      <c r="AA185" s="39">
        <v>2777</v>
      </c>
      <c r="AB185" s="39">
        <v>127</v>
      </c>
      <c r="AC185" s="39">
        <v>0</v>
      </c>
      <c r="AD185" s="39">
        <v>4323</v>
      </c>
      <c r="AE185" s="39">
        <v>417</v>
      </c>
      <c r="AF185" s="39">
        <v>625</v>
      </c>
      <c r="AG185" s="39">
        <v>590</v>
      </c>
      <c r="AH185" s="39">
        <v>3942</v>
      </c>
      <c r="AI185" s="39">
        <v>135</v>
      </c>
      <c r="AJ185" s="39">
        <v>0</v>
      </c>
      <c r="AK185" s="39">
        <v>5709</v>
      </c>
    </row>
    <row r="186" spans="1:37" ht="12.75">
      <c r="A186" t="s">
        <v>304</v>
      </c>
      <c r="B186" s="35"/>
      <c r="C186" s="64" t="s">
        <v>185</v>
      </c>
      <c r="D186" s="32">
        <v>62</v>
      </c>
      <c r="E186" s="22">
        <f t="shared" si="80"/>
        <v>0.016129032258064516</v>
      </c>
      <c r="F186" s="22">
        <f t="shared" si="81"/>
        <v>0.04838709677419355</v>
      </c>
      <c r="G186" s="22">
        <f t="shared" si="82"/>
        <v>0.12903225806451613</v>
      </c>
      <c r="H186" s="22">
        <f t="shared" si="83"/>
        <v>0.1935483870967742</v>
      </c>
      <c r="I186" s="22">
        <f t="shared" si="84"/>
        <v>0.6774193548387096</v>
      </c>
      <c r="J186" s="22">
        <f t="shared" si="85"/>
        <v>0.12903225806451613</v>
      </c>
      <c r="K186" s="22">
        <f t="shared" si="86"/>
        <v>1</v>
      </c>
      <c r="L186" s="22">
        <f t="shared" si="87"/>
        <v>0.3333333333333333</v>
      </c>
      <c r="M186" s="22">
        <f t="shared" si="88"/>
        <v>0.625</v>
      </c>
      <c r="N186" s="22">
        <f t="shared" si="89"/>
        <v>0.5833333333333334</v>
      </c>
      <c r="O186" s="22">
        <f t="shared" si="90"/>
        <v>0.4523809523809524</v>
      </c>
      <c r="P186" s="22">
        <f t="shared" si="91"/>
        <v>0.875</v>
      </c>
      <c r="Q186" s="22" t="str">
        <f t="shared" si="92"/>
        <v>..</v>
      </c>
      <c r="R186" s="22">
        <f t="shared" si="93"/>
        <v>0.532258064516129</v>
      </c>
      <c r="S186" s="32">
        <v>62</v>
      </c>
      <c r="T186" s="31">
        <f t="shared" si="94"/>
        <v>1</v>
      </c>
      <c r="U186" s="31">
        <f t="shared" si="95"/>
        <v>1</v>
      </c>
      <c r="V186" s="37">
        <v>62</v>
      </c>
      <c r="W186" s="39">
        <v>62</v>
      </c>
      <c r="X186" s="39">
        <v>1</v>
      </c>
      <c r="Y186" s="39">
        <v>1</v>
      </c>
      <c r="Z186" s="39">
        <v>5</v>
      </c>
      <c r="AA186" s="39">
        <v>19</v>
      </c>
      <c r="AB186" s="39">
        <v>7</v>
      </c>
      <c r="AC186" s="39">
        <v>0</v>
      </c>
      <c r="AD186" s="39">
        <v>33</v>
      </c>
      <c r="AE186" s="39">
        <v>0</v>
      </c>
      <c r="AF186" s="39">
        <v>2</v>
      </c>
      <c r="AG186" s="39">
        <v>3</v>
      </c>
      <c r="AH186" s="39">
        <v>23</v>
      </c>
      <c r="AI186" s="39">
        <v>1</v>
      </c>
      <c r="AJ186" s="39">
        <v>0</v>
      </c>
      <c r="AK186" s="39">
        <v>29</v>
      </c>
    </row>
    <row r="187" spans="1:37" ht="12.75">
      <c r="A187" t="s">
        <v>310</v>
      </c>
      <c r="B187" s="35"/>
      <c r="C187" s="64" t="s">
        <v>191</v>
      </c>
      <c r="D187" s="32">
        <v>135801</v>
      </c>
      <c r="E187" s="22">
        <f t="shared" si="80"/>
        <v>0.17651563685098048</v>
      </c>
      <c r="F187" s="22">
        <f t="shared" si="81"/>
        <v>0.21743580680554636</v>
      </c>
      <c r="G187" s="22">
        <f t="shared" si="82"/>
        <v>0.13834213297398398</v>
      </c>
      <c r="H187" s="22">
        <f t="shared" si="83"/>
        <v>0.5322935766305108</v>
      </c>
      <c r="I187" s="22">
        <f t="shared" si="84"/>
        <v>0.44641792033932004</v>
      </c>
      <c r="J187" s="22">
        <f t="shared" si="85"/>
        <v>0.021288503030169145</v>
      </c>
      <c r="K187" s="22">
        <f t="shared" si="86"/>
        <v>0.49893621459263277</v>
      </c>
      <c r="L187" s="22">
        <f t="shared" si="87"/>
        <v>0.5014223787591439</v>
      </c>
      <c r="M187" s="22">
        <f t="shared" si="88"/>
        <v>0.4909245755043381</v>
      </c>
      <c r="N187" s="22">
        <f t="shared" si="89"/>
        <v>0.49786957363804885</v>
      </c>
      <c r="O187" s="22">
        <f t="shared" si="90"/>
        <v>0.48785959356030617</v>
      </c>
      <c r="P187" s="22">
        <f t="shared" si="91"/>
        <v>0.526115530958146</v>
      </c>
      <c r="Q187" s="22" t="str">
        <f t="shared" si="92"/>
        <v>..</v>
      </c>
      <c r="R187" s="22">
        <f t="shared" si="93"/>
        <v>0.49400225329710384</v>
      </c>
      <c r="S187" s="32">
        <v>135801</v>
      </c>
      <c r="T187" s="31">
        <f t="shared" si="94"/>
        <v>1</v>
      </c>
      <c r="U187" s="31">
        <f t="shared" si="95"/>
        <v>1</v>
      </c>
      <c r="V187" s="37">
        <v>135801</v>
      </c>
      <c r="W187" s="39">
        <v>135801</v>
      </c>
      <c r="X187" s="39">
        <v>11960</v>
      </c>
      <c r="Y187" s="39">
        <v>14806</v>
      </c>
      <c r="Z187" s="39">
        <v>9223</v>
      </c>
      <c r="AA187" s="39">
        <v>29576</v>
      </c>
      <c r="AB187" s="39">
        <v>1521</v>
      </c>
      <c r="AC187" s="39">
        <v>0</v>
      </c>
      <c r="AD187" s="39">
        <v>67086</v>
      </c>
      <c r="AE187" s="39">
        <v>12011</v>
      </c>
      <c r="AF187" s="39">
        <v>14722</v>
      </c>
      <c r="AG187" s="39">
        <v>9564</v>
      </c>
      <c r="AH187" s="39">
        <v>31048</v>
      </c>
      <c r="AI187" s="39">
        <v>1370</v>
      </c>
      <c r="AJ187" s="39">
        <v>0</v>
      </c>
      <c r="AK187" s="39">
        <v>68715</v>
      </c>
    </row>
    <row r="188" spans="1:37" ht="12.75">
      <c r="A188" t="s">
        <v>311</v>
      </c>
      <c r="B188" s="35"/>
      <c r="C188" s="64" t="s">
        <v>192</v>
      </c>
      <c r="D188" s="32">
        <v>2520</v>
      </c>
      <c r="E188" s="22" t="str">
        <f t="shared" si="80"/>
        <v>..</v>
      </c>
      <c r="F188" s="22" t="str">
        <f t="shared" si="81"/>
        <v>..</v>
      </c>
      <c r="G188" s="22" t="str">
        <f t="shared" si="82"/>
        <v>..</v>
      </c>
      <c r="H188" s="22" t="str">
        <f t="shared" si="83"/>
        <v>..</v>
      </c>
      <c r="I188" s="22" t="str">
        <f t="shared" si="84"/>
        <v>..</v>
      </c>
      <c r="J188" s="22" t="str">
        <f t="shared" si="85"/>
        <v>..</v>
      </c>
      <c r="K188" s="22" t="str">
        <f t="shared" si="86"/>
        <v>..</v>
      </c>
      <c r="L188" s="22" t="str">
        <f t="shared" si="87"/>
        <v>..</v>
      </c>
      <c r="M188" s="22" t="str">
        <f t="shared" si="88"/>
        <v>..</v>
      </c>
      <c r="N188" s="22" t="str">
        <f t="shared" si="89"/>
        <v>..</v>
      </c>
      <c r="O188" s="22" t="str">
        <f t="shared" si="90"/>
        <v>..</v>
      </c>
      <c r="P188" s="22" t="str">
        <f t="shared" si="91"/>
        <v>..</v>
      </c>
      <c r="Q188" s="22">
        <f t="shared" si="92"/>
        <v>0.319047619047619</v>
      </c>
      <c r="R188" s="22">
        <f t="shared" si="93"/>
        <v>0.319047619047619</v>
      </c>
      <c r="S188" s="32">
        <v>3022</v>
      </c>
      <c r="T188" s="31">
        <f t="shared" si="94"/>
        <v>0</v>
      </c>
      <c r="U188" s="31">
        <f t="shared" si="95"/>
        <v>0.8338848444738584</v>
      </c>
      <c r="V188" s="37">
        <v>3022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804</v>
      </c>
      <c r="AD188" s="39">
        <v>804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1716</v>
      </c>
      <c r="AK188" s="39">
        <v>1716</v>
      </c>
    </row>
    <row r="189" spans="1:37" ht="12.75">
      <c r="A189" t="s">
        <v>309</v>
      </c>
      <c r="B189" s="35"/>
      <c r="C189" s="64" t="s">
        <v>190</v>
      </c>
      <c r="D189" s="32">
        <v>538</v>
      </c>
      <c r="E189" s="22">
        <f t="shared" si="80"/>
        <v>0.12453531598513011</v>
      </c>
      <c r="F189" s="22">
        <f t="shared" si="81"/>
        <v>0.19330855018587362</v>
      </c>
      <c r="G189" s="22">
        <f t="shared" si="82"/>
        <v>0.5055762081784386</v>
      </c>
      <c r="H189" s="22">
        <f t="shared" si="83"/>
        <v>0.8234200743494424</v>
      </c>
      <c r="I189" s="22">
        <f t="shared" si="84"/>
        <v>0.17100371747211895</v>
      </c>
      <c r="J189" s="22">
        <f t="shared" si="85"/>
        <v>0.0055762081784386614</v>
      </c>
      <c r="K189" s="22">
        <f t="shared" si="86"/>
        <v>0.43283582089552236</v>
      </c>
      <c r="L189" s="22">
        <f t="shared" si="87"/>
        <v>0.41346153846153844</v>
      </c>
      <c r="M189" s="22">
        <f t="shared" si="88"/>
        <v>0.5147058823529411</v>
      </c>
      <c r="N189" s="22">
        <f t="shared" si="89"/>
        <v>0.4785553047404063</v>
      </c>
      <c r="O189" s="22">
        <f t="shared" si="90"/>
        <v>0.42391304347826086</v>
      </c>
      <c r="P189" s="22">
        <f t="shared" si="91"/>
        <v>0</v>
      </c>
      <c r="Q189" s="22" t="str">
        <f t="shared" si="92"/>
        <v>..</v>
      </c>
      <c r="R189" s="22">
        <f t="shared" si="93"/>
        <v>0.46654275092936803</v>
      </c>
      <c r="S189" s="32">
        <v>538</v>
      </c>
      <c r="T189" s="31">
        <f t="shared" si="94"/>
        <v>1</v>
      </c>
      <c r="U189" s="31">
        <f t="shared" si="95"/>
        <v>1</v>
      </c>
      <c r="V189" s="37">
        <v>538</v>
      </c>
      <c r="W189" s="39">
        <v>538</v>
      </c>
      <c r="X189" s="39">
        <v>29</v>
      </c>
      <c r="Y189" s="39">
        <v>43</v>
      </c>
      <c r="Z189" s="39">
        <v>140</v>
      </c>
      <c r="AA189" s="39">
        <v>39</v>
      </c>
      <c r="AB189" s="39">
        <v>0</v>
      </c>
      <c r="AC189" s="39">
        <v>0</v>
      </c>
      <c r="AD189" s="39">
        <v>251</v>
      </c>
      <c r="AE189" s="39">
        <v>38</v>
      </c>
      <c r="AF189" s="39">
        <v>61</v>
      </c>
      <c r="AG189" s="39">
        <v>132</v>
      </c>
      <c r="AH189" s="39">
        <v>53</v>
      </c>
      <c r="AI189" s="39">
        <v>3</v>
      </c>
      <c r="AJ189" s="39">
        <v>0</v>
      </c>
      <c r="AK189" s="39">
        <v>287</v>
      </c>
    </row>
    <row r="190" spans="1:37" ht="12.75">
      <c r="A190" t="s">
        <v>387</v>
      </c>
      <c r="B190" s="35"/>
      <c r="C190" s="64" t="s">
        <v>88</v>
      </c>
      <c r="D190" s="32">
        <v>0</v>
      </c>
      <c r="E190" s="22" t="str">
        <f t="shared" si="80"/>
        <v>..</v>
      </c>
      <c r="F190" s="22" t="str">
        <f t="shared" si="81"/>
        <v>..</v>
      </c>
      <c r="G190" s="22" t="str">
        <f t="shared" si="82"/>
        <v>..</v>
      </c>
      <c r="H190" s="22" t="str">
        <f t="shared" si="83"/>
        <v>..</v>
      </c>
      <c r="I190" s="22" t="str">
        <f t="shared" si="84"/>
        <v>..</v>
      </c>
      <c r="J190" s="22" t="str">
        <f t="shared" si="85"/>
        <v>..</v>
      </c>
      <c r="K190" s="22" t="str">
        <f t="shared" si="86"/>
        <v>..</v>
      </c>
      <c r="L190" s="22" t="str">
        <f t="shared" si="87"/>
        <v>..</v>
      </c>
      <c r="M190" s="22" t="str">
        <f t="shared" si="88"/>
        <v>..</v>
      </c>
      <c r="N190" s="22" t="str">
        <f t="shared" si="89"/>
        <v>..</v>
      </c>
      <c r="O190" s="22" t="str">
        <f t="shared" si="90"/>
        <v>..</v>
      </c>
      <c r="P190" s="22" t="str">
        <f t="shared" si="91"/>
        <v>..</v>
      </c>
      <c r="Q190" s="22" t="str">
        <f t="shared" si="92"/>
        <v>..</v>
      </c>
      <c r="R190" s="22" t="str">
        <f t="shared" si="93"/>
        <v>..</v>
      </c>
      <c r="S190" s="32">
        <v>238149.72694566383</v>
      </c>
      <c r="T190" s="31">
        <f t="shared" si="94"/>
        <v>0</v>
      </c>
      <c r="U190" s="31">
        <f t="shared" si="95"/>
        <v>0</v>
      </c>
      <c r="V190" s="37">
        <v>238149.72694566383</v>
      </c>
      <c r="W190" s="39">
        <v>0</v>
      </c>
      <c r="X190" s="39">
        <v>0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</row>
    <row r="191" spans="1:37" ht="12.75">
      <c r="A191" t="s">
        <v>302</v>
      </c>
      <c r="B191" s="35"/>
      <c r="C191" s="64" t="s">
        <v>182</v>
      </c>
      <c r="D191" s="32">
        <v>109286</v>
      </c>
      <c r="E191" s="22">
        <f t="shared" si="80"/>
        <v>0.20442691653093717</v>
      </c>
      <c r="F191" s="22">
        <f t="shared" si="81"/>
        <v>0.24616144794392694</v>
      </c>
      <c r="G191" s="22">
        <f t="shared" si="82"/>
        <v>0.16052376333656643</v>
      </c>
      <c r="H191" s="22">
        <f t="shared" si="83"/>
        <v>0.6111121278114305</v>
      </c>
      <c r="I191" s="22">
        <f t="shared" si="84"/>
        <v>0.37041341068389366</v>
      </c>
      <c r="J191" s="22">
        <f t="shared" si="85"/>
        <v>0.018474461504675806</v>
      </c>
      <c r="K191" s="22">
        <f t="shared" si="86"/>
        <v>0.49939572982409025</v>
      </c>
      <c r="L191" s="22">
        <f t="shared" si="87"/>
        <v>0.5052412460040145</v>
      </c>
      <c r="M191" s="22">
        <f t="shared" si="88"/>
        <v>0.4946132360485664</v>
      </c>
      <c r="N191" s="22">
        <f t="shared" si="89"/>
        <v>0.5004941155331956</v>
      </c>
      <c r="O191" s="22">
        <f t="shared" si="90"/>
        <v>0.5347199920950569</v>
      </c>
      <c r="P191" s="22">
        <f t="shared" si="91"/>
        <v>0.5017335314512135</v>
      </c>
      <c r="Q191" s="22" t="str">
        <f t="shared" si="92"/>
        <v>..</v>
      </c>
      <c r="R191" s="22">
        <f t="shared" si="93"/>
        <v>0.5131947367457863</v>
      </c>
      <c r="S191" s="32">
        <v>109286</v>
      </c>
      <c r="T191" s="31">
        <f t="shared" si="94"/>
        <v>1</v>
      </c>
      <c r="U191" s="31">
        <f t="shared" si="95"/>
        <v>1</v>
      </c>
      <c r="V191" s="37">
        <v>109286</v>
      </c>
      <c r="W191" s="39">
        <v>109286</v>
      </c>
      <c r="X191" s="39">
        <v>11157</v>
      </c>
      <c r="Y191" s="39">
        <v>13592</v>
      </c>
      <c r="Z191" s="39">
        <v>8677</v>
      </c>
      <c r="AA191" s="39">
        <v>21646</v>
      </c>
      <c r="AB191" s="39">
        <v>1013</v>
      </c>
      <c r="AC191" s="39">
        <v>0</v>
      </c>
      <c r="AD191" s="39">
        <v>56085</v>
      </c>
      <c r="AE191" s="39">
        <v>11184</v>
      </c>
      <c r="AF191" s="39">
        <v>13310</v>
      </c>
      <c r="AG191" s="39">
        <v>8866</v>
      </c>
      <c r="AH191" s="39">
        <v>18835</v>
      </c>
      <c r="AI191" s="39">
        <v>1006</v>
      </c>
      <c r="AJ191" s="39">
        <v>0</v>
      </c>
      <c r="AK191" s="39">
        <v>53201</v>
      </c>
    </row>
    <row r="192" spans="1:37" ht="12.75">
      <c r="A192" t="s">
        <v>415</v>
      </c>
      <c r="B192" s="35"/>
      <c r="C192" s="64" t="s">
        <v>194</v>
      </c>
      <c r="D192" s="32">
        <v>0</v>
      </c>
      <c r="E192" s="22" t="str">
        <f t="shared" si="80"/>
        <v>..</v>
      </c>
      <c r="F192" s="22" t="str">
        <f t="shared" si="81"/>
        <v>..</v>
      </c>
      <c r="G192" s="22" t="str">
        <f t="shared" si="82"/>
        <v>..</v>
      </c>
      <c r="H192" s="22" t="str">
        <f t="shared" si="83"/>
        <v>..</v>
      </c>
      <c r="I192" s="22" t="str">
        <f t="shared" si="84"/>
        <v>..</v>
      </c>
      <c r="J192" s="22" t="str">
        <f t="shared" si="85"/>
        <v>..</v>
      </c>
      <c r="K192" s="22" t="str">
        <f t="shared" si="86"/>
        <v>..</v>
      </c>
      <c r="L192" s="22" t="str">
        <f t="shared" si="87"/>
        <v>..</v>
      </c>
      <c r="M192" s="22" t="str">
        <f t="shared" si="88"/>
        <v>..</v>
      </c>
      <c r="N192" s="22" t="str">
        <f t="shared" si="89"/>
        <v>..</v>
      </c>
      <c r="O192" s="22" t="str">
        <f t="shared" si="90"/>
        <v>..</v>
      </c>
      <c r="P192" s="22" t="str">
        <f t="shared" si="91"/>
        <v>..</v>
      </c>
      <c r="Q192" s="22" t="str">
        <f t="shared" si="92"/>
        <v>..</v>
      </c>
      <c r="R192" s="22" t="str">
        <f t="shared" si="93"/>
        <v>..</v>
      </c>
      <c r="S192" s="32">
        <v>264573.8</v>
      </c>
      <c r="T192" s="31">
        <f t="shared" si="94"/>
        <v>0</v>
      </c>
      <c r="U192" s="31">
        <f t="shared" si="95"/>
        <v>0</v>
      </c>
      <c r="V192" s="37">
        <v>264573.8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</row>
    <row r="193" spans="1:37" ht="12.75">
      <c r="A193" t="s">
        <v>312</v>
      </c>
      <c r="B193" s="35"/>
      <c r="C193" s="64" t="s">
        <v>193</v>
      </c>
      <c r="D193" s="32">
        <v>189</v>
      </c>
      <c r="E193" s="22">
        <f t="shared" si="80"/>
        <v>0.07936507936507936</v>
      </c>
      <c r="F193" s="22">
        <f t="shared" si="81"/>
        <v>0.047619047619047616</v>
      </c>
      <c r="G193" s="22">
        <f t="shared" si="82"/>
        <v>0.07407407407407407</v>
      </c>
      <c r="H193" s="22">
        <f t="shared" si="83"/>
        <v>0.20105820105820105</v>
      </c>
      <c r="I193" s="22">
        <f t="shared" si="84"/>
        <v>0.7142857142857143</v>
      </c>
      <c r="J193" s="22">
        <f t="shared" si="85"/>
        <v>0.08465608465608465</v>
      </c>
      <c r="K193" s="22">
        <f t="shared" si="86"/>
        <v>0.3333333333333333</v>
      </c>
      <c r="L193" s="22">
        <f t="shared" si="87"/>
        <v>0.3333333333333333</v>
      </c>
      <c r="M193" s="22">
        <f t="shared" si="88"/>
        <v>0.42857142857142855</v>
      </c>
      <c r="N193" s="22">
        <f t="shared" si="89"/>
        <v>0.3684210526315789</v>
      </c>
      <c r="O193" s="22">
        <f t="shared" si="90"/>
        <v>0.3111111111111111</v>
      </c>
      <c r="P193" s="22">
        <f t="shared" si="91"/>
        <v>0.5</v>
      </c>
      <c r="Q193" s="22" t="str">
        <f t="shared" si="92"/>
        <v>..</v>
      </c>
      <c r="R193" s="22">
        <f t="shared" si="93"/>
        <v>0.3386243386243386</v>
      </c>
      <c r="S193" s="32">
        <v>189</v>
      </c>
      <c r="T193" s="31">
        <f t="shared" si="94"/>
        <v>1</v>
      </c>
      <c r="U193" s="31">
        <f t="shared" si="95"/>
        <v>1</v>
      </c>
      <c r="V193" s="37">
        <v>189</v>
      </c>
      <c r="W193" s="39">
        <v>189</v>
      </c>
      <c r="X193" s="39">
        <v>5</v>
      </c>
      <c r="Y193" s="39">
        <v>3</v>
      </c>
      <c r="Z193" s="39">
        <v>6</v>
      </c>
      <c r="AA193" s="39">
        <v>42</v>
      </c>
      <c r="AB193" s="39">
        <v>8</v>
      </c>
      <c r="AC193" s="39">
        <v>0</v>
      </c>
      <c r="AD193" s="39">
        <v>64</v>
      </c>
      <c r="AE193" s="39">
        <v>10</v>
      </c>
      <c r="AF193" s="39">
        <v>6</v>
      </c>
      <c r="AG193" s="39">
        <v>8</v>
      </c>
      <c r="AH193" s="39">
        <v>93</v>
      </c>
      <c r="AI193" s="39">
        <v>8</v>
      </c>
      <c r="AJ193" s="39">
        <v>0</v>
      </c>
      <c r="AK193" s="39">
        <v>125</v>
      </c>
    </row>
    <row r="194" spans="1:37" ht="12.75">
      <c r="A194" t="s">
        <v>313</v>
      </c>
      <c r="B194" s="35"/>
      <c r="C194" s="64" t="s">
        <v>195</v>
      </c>
      <c r="D194" s="32">
        <v>311</v>
      </c>
      <c r="E194" s="22">
        <f t="shared" si="80"/>
        <v>0.06752411575562701</v>
      </c>
      <c r="F194" s="22">
        <f t="shared" si="81"/>
        <v>0.07395498392282958</v>
      </c>
      <c r="G194" s="22">
        <f t="shared" si="82"/>
        <v>0.1607717041800643</v>
      </c>
      <c r="H194" s="22">
        <f t="shared" si="83"/>
        <v>0.3022508038585209</v>
      </c>
      <c r="I194" s="22">
        <f t="shared" si="84"/>
        <v>0.6495176848874598</v>
      </c>
      <c r="J194" s="22">
        <f t="shared" si="85"/>
        <v>0.04823151125401929</v>
      </c>
      <c r="K194" s="22">
        <f t="shared" si="86"/>
        <v>0.47619047619047616</v>
      </c>
      <c r="L194" s="22">
        <f t="shared" si="87"/>
        <v>0.391304347826087</v>
      </c>
      <c r="M194" s="22">
        <f t="shared" si="88"/>
        <v>0.5</v>
      </c>
      <c r="N194" s="22">
        <f t="shared" si="89"/>
        <v>0.46808510638297873</v>
      </c>
      <c r="O194" s="22">
        <f t="shared" si="90"/>
        <v>0.4207920792079208</v>
      </c>
      <c r="P194" s="22">
        <f t="shared" si="91"/>
        <v>0.6</v>
      </c>
      <c r="Q194" s="22" t="str">
        <f t="shared" si="92"/>
        <v>..</v>
      </c>
      <c r="R194" s="22">
        <f t="shared" si="93"/>
        <v>0.4437299035369775</v>
      </c>
      <c r="S194" s="32">
        <v>311</v>
      </c>
      <c r="T194" s="31">
        <f t="shared" si="94"/>
        <v>1</v>
      </c>
      <c r="U194" s="31">
        <f t="shared" si="95"/>
        <v>1</v>
      </c>
      <c r="V194" s="37">
        <v>311</v>
      </c>
      <c r="W194" s="39">
        <v>311</v>
      </c>
      <c r="X194" s="39">
        <v>10</v>
      </c>
      <c r="Y194" s="39">
        <v>9</v>
      </c>
      <c r="Z194" s="39">
        <v>25</v>
      </c>
      <c r="AA194" s="39">
        <v>85</v>
      </c>
      <c r="AB194" s="39">
        <v>9</v>
      </c>
      <c r="AC194" s="39">
        <v>0</v>
      </c>
      <c r="AD194" s="39">
        <v>138</v>
      </c>
      <c r="AE194" s="39">
        <v>11</v>
      </c>
      <c r="AF194" s="39">
        <v>14</v>
      </c>
      <c r="AG194" s="39">
        <v>25</v>
      </c>
      <c r="AH194" s="39">
        <v>117</v>
      </c>
      <c r="AI194" s="39">
        <v>6</v>
      </c>
      <c r="AJ194" s="39">
        <v>0</v>
      </c>
      <c r="AK194" s="39">
        <v>173</v>
      </c>
    </row>
    <row r="195" spans="1:37" ht="12.75">
      <c r="A195" t="s">
        <v>371</v>
      </c>
      <c r="B195" s="35"/>
      <c r="C195" s="64" t="s">
        <v>15</v>
      </c>
      <c r="D195" s="32">
        <v>4</v>
      </c>
      <c r="E195" s="22">
        <f t="shared" si="80"/>
        <v>0</v>
      </c>
      <c r="F195" s="22">
        <f t="shared" si="81"/>
        <v>0</v>
      </c>
      <c r="G195" s="22">
        <f t="shared" si="82"/>
        <v>0</v>
      </c>
      <c r="H195" s="22">
        <f t="shared" si="83"/>
        <v>0</v>
      </c>
      <c r="I195" s="22">
        <f t="shared" si="84"/>
        <v>0.75</v>
      </c>
      <c r="J195" s="22">
        <f t="shared" si="85"/>
        <v>0.25</v>
      </c>
      <c r="K195" s="22" t="str">
        <f t="shared" si="86"/>
        <v>..</v>
      </c>
      <c r="L195" s="22" t="str">
        <f t="shared" si="87"/>
        <v>..</v>
      </c>
      <c r="M195" s="22" t="str">
        <f t="shared" si="88"/>
        <v>..</v>
      </c>
      <c r="N195" s="22" t="str">
        <f t="shared" si="89"/>
        <v>..</v>
      </c>
      <c r="O195" s="22">
        <f t="shared" si="90"/>
        <v>0</v>
      </c>
      <c r="P195" s="22">
        <f t="shared" si="91"/>
        <v>0</v>
      </c>
      <c r="Q195" s="22" t="str">
        <f t="shared" si="92"/>
        <v>..</v>
      </c>
      <c r="R195" s="22">
        <f t="shared" si="93"/>
        <v>0</v>
      </c>
      <c r="S195" s="32">
        <v>4</v>
      </c>
      <c r="T195" s="31">
        <f t="shared" si="94"/>
        <v>1</v>
      </c>
      <c r="U195" s="31">
        <f t="shared" si="95"/>
        <v>1</v>
      </c>
      <c r="V195" s="37">
        <v>4</v>
      </c>
      <c r="W195" s="39">
        <v>4</v>
      </c>
      <c r="X195" s="39">
        <v>0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  <c r="AE195" s="39">
        <v>0</v>
      </c>
      <c r="AF195" s="39">
        <v>0</v>
      </c>
      <c r="AG195" s="39">
        <v>0</v>
      </c>
      <c r="AH195" s="39">
        <v>3</v>
      </c>
      <c r="AI195" s="39">
        <v>1</v>
      </c>
      <c r="AJ195" s="39">
        <v>0</v>
      </c>
      <c r="AK195" s="39">
        <v>4</v>
      </c>
    </row>
    <row r="196" spans="1:37" ht="22.5">
      <c r="A196" t="s">
        <v>314</v>
      </c>
      <c r="B196" s="35"/>
      <c r="C196" s="3" t="s">
        <v>368</v>
      </c>
      <c r="D196" s="32">
        <v>201545</v>
      </c>
      <c r="E196" s="22">
        <f t="shared" si="80"/>
        <v>0.05242718446601942</v>
      </c>
      <c r="F196" s="22">
        <f t="shared" si="81"/>
        <v>0.11974110032362459</v>
      </c>
      <c r="G196" s="22">
        <f t="shared" si="82"/>
        <v>0.15275080906148866</v>
      </c>
      <c r="H196" s="22">
        <f t="shared" si="83"/>
        <v>0.3249190938511327</v>
      </c>
      <c r="I196" s="22">
        <f t="shared" si="84"/>
        <v>0.6478964401294498</v>
      </c>
      <c r="J196" s="22">
        <f t="shared" si="85"/>
        <v>0.027184466019417475</v>
      </c>
      <c r="K196" s="22">
        <f t="shared" si="86"/>
        <v>0.4074074074074074</v>
      </c>
      <c r="L196" s="22">
        <f t="shared" si="87"/>
        <v>0.4756756756756757</v>
      </c>
      <c r="M196" s="22">
        <f t="shared" si="88"/>
        <v>0.5169491525423728</v>
      </c>
      <c r="N196" s="22">
        <f t="shared" si="89"/>
        <v>0.48406374501992033</v>
      </c>
      <c r="O196" s="22">
        <f t="shared" si="90"/>
        <v>0.4485514485514486</v>
      </c>
      <c r="P196" s="22">
        <f t="shared" si="91"/>
        <v>0.38095238095238093</v>
      </c>
      <c r="Q196" s="22">
        <f t="shared" si="92"/>
        <v>0.478025</v>
      </c>
      <c r="R196" s="22">
        <f t="shared" si="93"/>
        <v>0.4778734277704731</v>
      </c>
      <c r="S196" s="32">
        <v>201547</v>
      </c>
      <c r="T196" s="31">
        <f t="shared" si="94"/>
        <v>0.007665705765900758</v>
      </c>
      <c r="U196" s="31">
        <f t="shared" si="95"/>
        <v>0.9999900767562901</v>
      </c>
      <c r="V196" s="37">
        <v>201547</v>
      </c>
      <c r="W196" s="39">
        <v>1545</v>
      </c>
      <c r="X196" s="39">
        <v>33</v>
      </c>
      <c r="Y196" s="39">
        <v>88</v>
      </c>
      <c r="Z196" s="39">
        <v>122</v>
      </c>
      <c r="AA196" s="39">
        <v>449</v>
      </c>
      <c r="AB196" s="39">
        <v>16</v>
      </c>
      <c r="AC196" s="39">
        <v>95605</v>
      </c>
      <c r="AD196" s="39">
        <v>96313</v>
      </c>
      <c r="AE196" s="39">
        <v>48</v>
      </c>
      <c r="AF196" s="39">
        <v>97</v>
      </c>
      <c r="AG196" s="39">
        <v>114</v>
      </c>
      <c r="AH196" s="39">
        <v>552</v>
      </c>
      <c r="AI196" s="39">
        <v>26</v>
      </c>
      <c r="AJ196" s="39">
        <v>104395</v>
      </c>
      <c r="AK196" s="39">
        <v>105232</v>
      </c>
    </row>
    <row r="197" spans="1:37" ht="12.75">
      <c r="A197" t="s">
        <v>296</v>
      </c>
      <c r="B197" s="35"/>
      <c r="C197" s="64" t="s">
        <v>173</v>
      </c>
      <c r="D197" s="32">
        <v>1928</v>
      </c>
      <c r="E197" s="22" t="str">
        <f t="shared" si="80"/>
        <v>..</v>
      </c>
      <c r="F197" s="22" t="str">
        <f t="shared" si="81"/>
        <v>..</v>
      </c>
      <c r="G197" s="22" t="str">
        <f t="shared" si="82"/>
        <v>..</v>
      </c>
      <c r="H197" s="22" t="str">
        <f t="shared" si="83"/>
        <v>..</v>
      </c>
      <c r="I197" s="22" t="str">
        <f t="shared" si="84"/>
        <v>..</v>
      </c>
      <c r="J197" s="22" t="str">
        <f t="shared" si="85"/>
        <v>..</v>
      </c>
      <c r="K197" s="22" t="str">
        <f t="shared" si="86"/>
        <v>..</v>
      </c>
      <c r="L197" s="22" t="str">
        <f t="shared" si="87"/>
        <v>..</v>
      </c>
      <c r="M197" s="22" t="str">
        <f t="shared" si="88"/>
        <v>..</v>
      </c>
      <c r="N197" s="22" t="str">
        <f t="shared" si="89"/>
        <v>..</v>
      </c>
      <c r="O197" s="22" t="str">
        <f t="shared" si="90"/>
        <v>..</v>
      </c>
      <c r="P197" s="22" t="str">
        <f t="shared" si="91"/>
        <v>..</v>
      </c>
      <c r="Q197" s="22">
        <f t="shared" si="92"/>
        <v>0.5191908713692946</v>
      </c>
      <c r="R197" s="22">
        <f t="shared" si="93"/>
        <v>0.5191908713692946</v>
      </c>
      <c r="S197" s="32">
        <v>1928</v>
      </c>
      <c r="T197" s="31">
        <f t="shared" si="94"/>
        <v>0</v>
      </c>
      <c r="U197" s="31">
        <f t="shared" si="95"/>
        <v>1</v>
      </c>
      <c r="V197" s="37">
        <v>1928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0</v>
      </c>
      <c r="AC197" s="39">
        <v>1001</v>
      </c>
      <c r="AD197" s="39">
        <v>1001</v>
      </c>
      <c r="AE197" s="39">
        <v>0</v>
      </c>
      <c r="AF197" s="39">
        <v>0</v>
      </c>
      <c r="AG197" s="39">
        <v>0</v>
      </c>
      <c r="AH197" s="39">
        <v>0</v>
      </c>
      <c r="AI197" s="39">
        <v>0</v>
      </c>
      <c r="AJ197" s="39">
        <v>927</v>
      </c>
      <c r="AK197" s="39">
        <v>927</v>
      </c>
    </row>
    <row r="198" spans="1:37" ht="12.75">
      <c r="A198" t="s">
        <v>315</v>
      </c>
      <c r="B198" s="35"/>
      <c r="C198" s="64" t="s">
        <v>196</v>
      </c>
      <c r="D198" s="32">
        <v>190092</v>
      </c>
      <c r="E198" s="22">
        <f t="shared" si="80"/>
        <v>0.05698819518969762</v>
      </c>
      <c r="F198" s="22">
        <f t="shared" si="81"/>
        <v>0.0803663489257833</v>
      </c>
      <c r="G198" s="22">
        <f t="shared" si="82"/>
        <v>0.12284577993813522</v>
      </c>
      <c r="H198" s="22">
        <f t="shared" si="83"/>
        <v>0.26020032405361615</v>
      </c>
      <c r="I198" s="22">
        <f t="shared" si="84"/>
        <v>0.7305146981461608</v>
      </c>
      <c r="J198" s="22">
        <f t="shared" si="85"/>
        <v>0.009284977800223049</v>
      </c>
      <c r="K198" s="22">
        <f t="shared" si="86"/>
        <v>0.4927536231884058</v>
      </c>
      <c r="L198" s="22">
        <f t="shared" si="87"/>
        <v>0.481835438895071</v>
      </c>
      <c r="M198" s="22">
        <f t="shared" si="88"/>
        <v>0.41362624186365193</v>
      </c>
      <c r="N198" s="22">
        <f t="shared" si="89"/>
        <v>0.4520237758279083</v>
      </c>
      <c r="O198" s="22">
        <f t="shared" si="90"/>
        <v>0.33449033233716197</v>
      </c>
      <c r="P198" s="22">
        <f t="shared" si="91"/>
        <v>0.5648725212464589</v>
      </c>
      <c r="Q198" s="22" t="str">
        <f t="shared" si="92"/>
        <v>..</v>
      </c>
      <c r="R198" s="22">
        <f t="shared" si="93"/>
        <v>0.3672116659301812</v>
      </c>
      <c r="S198" s="32">
        <v>190092</v>
      </c>
      <c r="T198" s="31">
        <f t="shared" si="94"/>
        <v>1</v>
      </c>
      <c r="U198" s="31">
        <f t="shared" si="95"/>
        <v>1</v>
      </c>
      <c r="V198" s="37">
        <v>190092</v>
      </c>
      <c r="W198" s="39">
        <v>190092</v>
      </c>
      <c r="X198" s="39">
        <v>5338</v>
      </c>
      <c r="Y198" s="39">
        <v>7361</v>
      </c>
      <c r="Z198" s="39">
        <v>9659</v>
      </c>
      <c r="AA198" s="39">
        <v>46449</v>
      </c>
      <c r="AB198" s="39">
        <v>997</v>
      </c>
      <c r="AC198" s="39">
        <v>0</v>
      </c>
      <c r="AD198" s="39">
        <v>69804</v>
      </c>
      <c r="AE198" s="39">
        <v>5495</v>
      </c>
      <c r="AF198" s="39">
        <v>7916</v>
      </c>
      <c r="AG198" s="39">
        <v>13693</v>
      </c>
      <c r="AH198" s="39">
        <v>92416</v>
      </c>
      <c r="AI198" s="39">
        <v>768</v>
      </c>
      <c r="AJ198" s="39">
        <v>0</v>
      </c>
      <c r="AK198" s="39">
        <v>120288</v>
      </c>
    </row>
    <row r="199" spans="1:37" ht="12.75">
      <c r="A199" t="s">
        <v>316</v>
      </c>
      <c r="B199" s="35"/>
      <c r="C199" s="64" t="s">
        <v>197</v>
      </c>
      <c r="D199" s="32">
        <v>47857</v>
      </c>
      <c r="E199" s="22">
        <f t="shared" si="80"/>
        <v>0.15570261652033374</v>
      </c>
      <c r="F199" s="22">
        <f t="shared" si="81"/>
        <v>0.21877866596776308</v>
      </c>
      <c r="G199" s="22">
        <f t="shared" si="82"/>
        <v>0.14703184379504652</v>
      </c>
      <c r="H199" s="22">
        <f t="shared" si="83"/>
        <v>0.5215131262831433</v>
      </c>
      <c r="I199" s="22">
        <f t="shared" si="84"/>
        <v>0.43611584327086883</v>
      </c>
      <c r="J199" s="22">
        <f t="shared" si="85"/>
        <v>0.042371030445987855</v>
      </c>
      <c r="K199" s="22">
        <f t="shared" si="86"/>
        <v>0.5079253752279422</v>
      </c>
      <c r="L199" s="22">
        <f t="shared" si="87"/>
        <v>0.50534092043526</v>
      </c>
      <c r="M199" s="22">
        <f t="shared" si="88"/>
        <v>0.5084670231729055</v>
      </c>
      <c r="N199" s="22">
        <f t="shared" si="89"/>
        <v>0.5069938855850574</v>
      </c>
      <c r="O199" s="22">
        <f t="shared" si="90"/>
        <v>0.4570813301282051</v>
      </c>
      <c r="P199" s="22">
        <f t="shared" si="91"/>
        <v>0.40463917525773196</v>
      </c>
      <c r="Q199" s="22" t="str">
        <f t="shared" si="92"/>
        <v>..</v>
      </c>
      <c r="R199" s="22">
        <f t="shared" si="93"/>
        <v>0.48088935482461886</v>
      </c>
      <c r="S199" s="32">
        <v>47857</v>
      </c>
      <c r="T199" s="31">
        <f t="shared" si="94"/>
        <v>0.9567252439559522</v>
      </c>
      <c r="U199" s="31">
        <f t="shared" si="95"/>
        <v>0.9567252439559522</v>
      </c>
      <c r="V199" s="37">
        <v>47857</v>
      </c>
      <c r="W199" s="39">
        <v>45786</v>
      </c>
      <c r="X199" s="39">
        <v>3621</v>
      </c>
      <c r="Y199" s="39">
        <v>5062</v>
      </c>
      <c r="Z199" s="39">
        <v>3423</v>
      </c>
      <c r="AA199" s="39">
        <v>9127</v>
      </c>
      <c r="AB199" s="39">
        <v>785</v>
      </c>
      <c r="AC199" s="39">
        <v>0</v>
      </c>
      <c r="AD199" s="39">
        <v>22018</v>
      </c>
      <c r="AE199" s="39">
        <v>3508</v>
      </c>
      <c r="AF199" s="39">
        <v>4955</v>
      </c>
      <c r="AG199" s="39">
        <v>3309</v>
      </c>
      <c r="AH199" s="39">
        <v>10841</v>
      </c>
      <c r="AI199" s="39">
        <v>1155</v>
      </c>
      <c r="AJ199" s="39">
        <v>0</v>
      </c>
      <c r="AK199" s="39">
        <v>23768</v>
      </c>
    </row>
    <row r="200" spans="1:37" ht="12.75">
      <c r="A200" t="s">
        <v>317</v>
      </c>
      <c r="B200" s="35"/>
      <c r="C200" s="83" t="s">
        <v>198</v>
      </c>
      <c r="D200" s="84">
        <v>4435</v>
      </c>
      <c r="E200" s="69">
        <f t="shared" si="80"/>
        <v>0.16099210822998872</v>
      </c>
      <c r="F200" s="69">
        <f t="shared" si="81"/>
        <v>0.22841037204058626</v>
      </c>
      <c r="G200" s="69">
        <f t="shared" si="82"/>
        <v>0.133934611048478</v>
      </c>
      <c r="H200" s="69">
        <f t="shared" si="83"/>
        <v>0.523337091319053</v>
      </c>
      <c r="I200" s="69">
        <f t="shared" si="84"/>
        <v>0.4685456595264938</v>
      </c>
      <c r="J200" s="69">
        <f t="shared" si="85"/>
        <v>0.008117249154453212</v>
      </c>
      <c r="K200" s="69">
        <f t="shared" si="86"/>
        <v>0.48739495798319327</v>
      </c>
      <c r="L200" s="69">
        <f t="shared" si="87"/>
        <v>0.4817374136229023</v>
      </c>
      <c r="M200" s="69">
        <f t="shared" si="88"/>
        <v>0.4696969696969697</v>
      </c>
      <c r="N200" s="69">
        <f t="shared" si="89"/>
        <v>0.4803963808703145</v>
      </c>
      <c r="O200" s="69">
        <f t="shared" si="90"/>
        <v>0.4403272377285852</v>
      </c>
      <c r="P200" s="69">
        <f t="shared" si="91"/>
        <v>0.4444444444444444</v>
      </c>
      <c r="Q200" s="69" t="str">
        <f t="shared" si="92"/>
        <v>..</v>
      </c>
      <c r="R200" s="69">
        <f t="shared" si="93"/>
        <v>0.4613303269447576</v>
      </c>
      <c r="S200" s="84">
        <v>4435</v>
      </c>
      <c r="T200" s="85">
        <f t="shared" si="94"/>
        <v>1</v>
      </c>
      <c r="U200" s="85">
        <f t="shared" si="95"/>
        <v>1</v>
      </c>
      <c r="V200" s="37">
        <v>4435</v>
      </c>
      <c r="W200" s="39">
        <v>4435</v>
      </c>
      <c r="X200" s="39">
        <v>348</v>
      </c>
      <c r="Y200" s="39">
        <v>488</v>
      </c>
      <c r="Z200" s="39">
        <v>279</v>
      </c>
      <c r="AA200" s="39">
        <v>915</v>
      </c>
      <c r="AB200" s="39">
        <v>16</v>
      </c>
      <c r="AC200" s="39">
        <v>0</v>
      </c>
      <c r="AD200" s="39">
        <v>2046</v>
      </c>
      <c r="AE200" s="39">
        <v>366</v>
      </c>
      <c r="AF200" s="39">
        <v>525</v>
      </c>
      <c r="AG200" s="39">
        <v>315</v>
      </c>
      <c r="AH200" s="39">
        <v>1163</v>
      </c>
      <c r="AI200" s="39">
        <v>20</v>
      </c>
      <c r="AJ200" s="39">
        <v>0</v>
      </c>
      <c r="AK200" s="39">
        <v>2389</v>
      </c>
    </row>
    <row r="201" spans="3:37" ht="11.25">
      <c r="C201" s="52" t="s">
        <v>199</v>
      </c>
      <c r="D201" s="33">
        <f>+AD201+AK201</f>
        <v>7731543</v>
      </c>
      <c r="E201" s="53">
        <f t="shared" si="80"/>
        <v>0.11559627041364505</v>
      </c>
      <c r="F201" s="53">
        <f t="shared" si="81"/>
        <v>0.18433131275467302</v>
      </c>
      <c r="G201" s="53">
        <f t="shared" si="82"/>
        <v>0.13970876507509183</v>
      </c>
      <c r="H201" s="53">
        <f t="shared" si="83"/>
        <v>0.43963634824340986</v>
      </c>
      <c r="I201" s="53">
        <f t="shared" si="84"/>
        <v>0.5131519196964788</v>
      </c>
      <c r="J201" s="53">
        <f t="shared" si="85"/>
        <v>0.047211732060111346</v>
      </c>
      <c r="K201" s="53">
        <f t="shared" si="86"/>
        <v>0.49064708758256587</v>
      </c>
      <c r="L201" s="53">
        <f t="shared" si="87"/>
        <v>0.49127278501658644</v>
      </c>
      <c r="M201" s="53">
        <f t="shared" si="88"/>
        <v>0.47364757859375944</v>
      </c>
      <c r="N201" s="53">
        <f t="shared" si="89"/>
        <v>0.48550728331629595</v>
      </c>
      <c r="O201" s="53">
        <f t="shared" si="90"/>
        <v>0.4636974920452447</v>
      </c>
      <c r="P201" s="53">
        <f t="shared" si="91"/>
        <v>0.5484797682239898</v>
      </c>
      <c r="Q201" s="53">
        <f t="shared" si="92"/>
        <v>0.44659363193616336</v>
      </c>
      <c r="R201" s="53">
        <f t="shared" si="93"/>
        <v>0.47372626117981376</v>
      </c>
      <c r="S201" s="76">
        <f>+V201</f>
        <v>10549685.526945665</v>
      </c>
      <c r="T201" s="34">
        <f t="shared" si="94"/>
        <v>0.6478158029018185</v>
      </c>
      <c r="U201" s="34">
        <f t="shared" si="95"/>
        <v>0.7328695230063819</v>
      </c>
      <c r="V201" s="77">
        <f aca="true" t="shared" si="96" ref="V201:AK201">SUM(V14:V200)</f>
        <v>10549685.526945665</v>
      </c>
      <c r="W201" s="77">
        <f t="shared" si="96"/>
        <v>6834253</v>
      </c>
      <c r="X201" s="77">
        <f t="shared" si="96"/>
        <v>387618.14570460434</v>
      </c>
      <c r="Y201" s="77">
        <f t="shared" si="96"/>
        <v>618889.1576639425</v>
      </c>
      <c r="Z201" s="77">
        <f t="shared" si="96"/>
        <v>452241.09846521827</v>
      </c>
      <c r="AA201" s="77">
        <f t="shared" si="96"/>
        <v>1626191.7632051026</v>
      </c>
      <c r="AB201" s="77">
        <f t="shared" si="96"/>
        <v>176970.79350209289</v>
      </c>
      <c r="AC201" s="77">
        <f t="shared" si="96"/>
        <v>400724</v>
      </c>
      <c r="AD201" s="77">
        <f t="shared" si="96"/>
        <v>3662634.9585409607</v>
      </c>
      <c r="AE201" s="77">
        <f t="shared" si="96"/>
        <v>402396.01215866057</v>
      </c>
      <c r="AF201" s="77">
        <f t="shared" si="96"/>
        <v>640877.6695236197</v>
      </c>
      <c r="AG201" s="77">
        <f t="shared" si="96"/>
        <v>502563.9483755232</v>
      </c>
      <c r="AH201" s="77">
        <f t="shared" si="96"/>
        <v>1880818.2834363165</v>
      </c>
      <c r="AI201" s="77">
        <f t="shared" si="96"/>
        <v>145686.12796491926</v>
      </c>
      <c r="AJ201" s="77">
        <f t="shared" si="96"/>
        <v>496566</v>
      </c>
      <c r="AK201" s="77">
        <f t="shared" si="96"/>
        <v>4068908.0414590393</v>
      </c>
    </row>
    <row r="202" spans="3:21" ht="11.25">
      <c r="C202" s="63"/>
      <c r="D202" s="65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7"/>
      <c r="T202" s="68"/>
      <c r="U202" s="68"/>
    </row>
    <row r="203" spans="2:21" ht="11.25">
      <c r="B203" s="71" t="s">
        <v>369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"/>
      <c r="U203" s="7"/>
    </row>
    <row r="204" spans="2:21" ht="11.25">
      <c r="B204" s="71" t="s">
        <v>417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"/>
      <c r="U204" s="7"/>
    </row>
    <row r="205" spans="2:21" ht="11.25">
      <c r="B205" s="71" t="s">
        <v>342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"/>
      <c r="U205" s="7"/>
    </row>
  </sheetData>
  <sheetProtection/>
  <conditionalFormatting sqref="B14:C14">
    <cfRule type="expression" priority="1" dxfId="0" stopIfTrue="1">
      <formula>"M4=-"</formula>
    </cfRule>
  </conditionalFormatting>
  <printOptions gridLines="1"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 Abou Chabake</dc:creator>
  <cp:keywords/>
  <dc:description/>
  <cp:lastModifiedBy>UNHCR</cp:lastModifiedBy>
  <cp:lastPrinted>2011-06-15T10:57:35Z</cp:lastPrinted>
  <dcterms:created xsi:type="dcterms:W3CDTF">2004-06-09T11:59:43Z</dcterms:created>
  <dcterms:modified xsi:type="dcterms:W3CDTF">2011-06-15T15:40:25Z</dcterms:modified>
  <cp:category/>
  <cp:version/>
  <cp:contentType/>
  <cp:contentStatus/>
</cp:coreProperties>
</file>