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45" windowWidth="15480" windowHeight="10695" tabRatio="813" activeTab="0"/>
  </bookViews>
  <sheets>
    <sheet name="Figure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us" localSheetId="0">#REF!</definedName>
    <definedName name="aus">#REF!</definedName>
    <definedName name="_xlnm.Print_Area" localSheetId="0">'Figure11'!$B$1:$U$185</definedName>
    <definedName name="PRINT_AREA_MI">#REF!</definedName>
    <definedName name="_xlnm.Print_Titles" localSheetId="0">'Figure11'!$1:$13</definedName>
    <definedName name="PRINT_TITLES_MI">#REF!</definedName>
    <definedName name="T15b" localSheetId="0">#REF!</definedName>
    <definedName name="T15b">#REF!</definedName>
    <definedName name="Tab7new">#REF!</definedName>
    <definedName name="tpoc00" localSheetId="0">#REF!</definedName>
    <definedName name="tpoc00">#REF!</definedName>
  </definedNames>
  <calcPr fullCalcOnLoad="1" fullPrecision="0"/>
</workbook>
</file>

<file path=xl/sharedStrings.xml><?xml version="1.0" encoding="utf-8"?>
<sst xmlns="http://schemas.openxmlformats.org/spreadsheetml/2006/main" count="463" uniqueCount="422">
  <si>
    <r>
      <t xml:space="preserve">Algeria </t>
    </r>
    <r>
      <rPr>
        <vertAlign val="superscript"/>
        <sz val="8"/>
        <rFont val="Arial"/>
        <family val="2"/>
      </rPr>
      <t>1</t>
    </r>
  </si>
  <si>
    <t>asylum/</t>
  </si>
  <si>
    <t>5-11</t>
  </si>
  <si>
    <t>12-17</t>
  </si>
  <si>
    <t>Bolivia (Plurinational State of)</t>
  </si>
  <si>
    <t>The former Yugoslav Republic of Macedonia</t>
  </si>
  <si>
    <t>Iran (Islamic Rep. of)</t>
  </si>
  <si>
    <t>Venezuela (Bolivarian Republic of)</t>
  </si>
  <si>
    <r>
      <t>1</t>
    </r>
    <r>
      <rPr>
        <sz val="7.5"/>
        <rFont val="Arial"/>
        <family val="2"/>
      </rPr>
      <t xml:space="preserve"> According to the Government of Algeria, there are an estimated 165,000 Sahrawi refugees in the Tindouf camps.</t>
    </r>
  </si>
  <si>
    <t>code</t>
  </si>
  <si>
    <t>VAN</t>
  </si>
  <si>
    <t>residence</t>
  </si>
  <si>
    <t>Demographic indicators</t>
  </si>
  <si>
    <t>AUL</t>
  </si>
  <si>
    <t>AUS</t>
  </si>
  <si>
    <t>BEL</t>
  </si>
  <si>
    <t>BKF</t>
  </si>
  <si>
    <t>BUL</t>
  </si>
  <si>
    <t>CAN</t>
  </si>
  <si>
    <t>COI</t>
  </si>
  <si>
    <t>CZE</t>
  </si>
  <si>
    <t>DEN</t>
  </si>
  <si>
    <t>DJB</t>
  </si>
  <si>
    <t>EGU</t>
  </si>
  <si>
    <t>FIN</t>
  </si>
  <si>
    <t>GAZ</t>
  </si>
  <si>
    <t>GBR</t>
  </si>
  <si>
    <t>GFR</t>
  </si>
  <si>
    <t>HAI</t>
  </si>
  <si>
    <t>ICE</t>
  </si>
  <si>
    <t>IRE</t>
  </si>
  <si>
    <t>ISR</t>
  </si>
  <si>
    <t>ITA</t>
  </si>
  <si>
    <t>LAO</t>
  </si>
  <si>
    <t>LES</t>
  </si>
  <si>
    <t>LIE</t>
  </si>
  <si>
    <t>LTU</t>
  </si>
  <si>
    <t>LUX</t>
  </si>
  <si>
    <t>MAD</t>
  </si>
  <si>
    <t>MNG</t>
  </si>
  <si>
    <t>MTA</t>
  </si>
  <si>
    <t>MTS</t>
  </si>
  <si>
    <t>NET</t>
  </si>
  <si>
    <t>NOR</t>
  </si>
  <si>
    <t>NZL</t>
  </si>
  <si>
    <t>POL</t>
  </si>
  <si>
    <t>POR</t>
  </si>
  <si>
    <t>RSA</t>
  </si>
  <si>
    <t>SPA</t>
  </si>
  <si>
    <t>STP</t>
  </si>
  <si>
    <t>SUR</t>
  </si>
  <si>
    <t>SVK</t>
  </si>
  <si>
    <t>SWE</t>
  </si>
  <si>
    <t>TJK</t>
  </si>
  <si>
    <t>USA</t>
  </si>
  <si>
    <t>SSD</t>
  </si>
  <si>
    <r>
      <t>2</t>
    </r>
    <r>
      <rPr>
        <sz val="7.5"/>
        <rFont val="Arial"/>
        <family val="2"/>
      </rPr>
      <t xml:space="preserve"> The 300,000 Vietnamese refugees are well integrated and in practice receive protection from the Government of China.</t>
    </r>
  </si>
  <si>
    <t>United States of America</t>
  </si>
  <si>
    <t>Serbia (and Kosovo: S/RES/1244 (1999))</t>
  </si>
  <si>
    <t>ANT</t>
  </si>
  <si>
    <t>BHS</t>
  </si>
  <si>
    <t>DMA</t>
  </si>
  <si>
    <t>DOM</t>
  </si>
  <si>
    <t>FIJ</t>
  </si>
  <si>
    <t>GRN</t>
  </si>
  <si>
    <t>GUY</t>
  </si>
  <si>
    <t>JAM</t>
  </si>
  <si>
    <t>MAC</t>
  </si>
  <si>
    <t>FSM</t>
  </si>
  <si>
    <t>MCO</t>
  </si>
  <si>
    <t>PLW</t>
  </si>
  <si>
    <t>STK</t>
  </si>
  <si>
    <t>MNE</t>
  </si>
  <si>
    <t>SRB</t>
  </si>
  <si>
    <t>Vanuatu</t>
  </si>
  <si>
    <t>LCA</t>
  </si>
  <si>
    <t>VCT</t>
  </si>
  <si>
    <t>TON</t>
  </si>
  <si>
    <t>TRT</t>
  </si>
  <si>
    <t>Montenegro</t>
  </si>
  <si>
    <t>The number of refugees and people in refugee-like situation for which demographic data is available does not necessarily equal the</t>
  </si>
  <si>
    <t>total refugee population in the country.</t>
  </si>
  <si>
    <t>and people</t>
  </si>
  <si>
    <t>in refugee-</t>
  </si>
  <si>
    <t>like situation</t>
  </si>
  <si>
    <t>* Indicates the proportion of refugees and people in a refugee-like situation in the country for which the demographic data are available.</t>
  </si>
  <si>
    <t>Hide</t>
  </si>
  <si>
    <t>Rep. of Moldova</t>
  </si>
  <si>
    <t>Percentage female per age group</t>
  </si>
  <si>
    <t>Important note:</t>
  </si>
  <si>
    <t>Palau</t>
  </si>
  <si>
    <t>Micronesia (Federated States of)</t>
  </si>
  <si>
    <t>Cayman Islands</t>
  </si>
  <si>
    <t>Afghanistan</t>
  </si>
  <si>
    <t>Albania</t>
  </si>
  <si>
    <t>Angola</t>
  </si>
  <si>
    <t>Egypt</t>
  </si>
  <si>
    <t>Argentina</t>
  </si>
  <si>
    <t>Armenia</t>
  </si>
  <si>
    <t>Australia</t>
  </si>
  <si>
    <t>Austria</t>
  </si>
  <si>
    <t>Azerbaijan</t>
  </si>
  <si>
    <t>Bahrain</t>
  </si>
  <si>
    <t>Burundi</t>
  </si>
  <si>
    <t>Belgium</t>
  </si>
  <si>
    <t>Benin</t>
  </si>
  <si>
    <t>Bangladesh</t>
  </si>
  <si>
    <t>Burkina Faso</t>
  </si>
  <si>
    <t>Belarus</t>
  </si>
  <si>
    <t>Botswana</t>
  </si>
  <si>
    <t>Brazil</t>
  </si>
  <si>
    <t>Bosnia and Herzegovina</t>
  </si>
  <si>
    <t>Bulgaria</t>
  </si>
  <si>
    <t>Belize</t>
  </si>
  <si>
    <t>Cambodia</t>
  </si>
  <si>
    <t>ABW</t>
  </si>
  <si>
    <t>Aruba</t>
  </si>
  <si>
    <t>BES</t>
  </si>
  <si>
    <t>Bonaire</t>
  </si>
  <si>
    <t>CUW</t>
  </si>
  <si>
    <t>Curacao</t>
  </si>
  <si>
    <t>MSR</t>
  </si>
  <si>
    <t>Montserrat</t>
  </si>
  <si>
    <t>SXM</t>
  </si>
  <si>
    <t>Saint Maarten</t>
  </si>
  <si>
    <t>Canada</t>
  </si>
  <si>
    <t>Central African Rep.</t>
  </si>
  <si>
    <t>Chad</t>
  </si>
  <si>
    <t>Chile</t>
  </si>
  <si>
    <t>Cameroon</t>
  </si>
  <si>
    <t>Congo</t>
  </si>
  <si>
    <t>Dem. Rep. of the Congo</t>
  </si>
  <si>
    <t>Comoros</t>
  </si>
  <si>
    <t>Colombia</t>
  </si>
  <si>
    <t>Costa Rica</t>
  </si>
  <si>
    <t>Cuba</t>
  </si>
  <si>
    <t>Cyprus</t>
  </si>
  <si>
    <t>Czech Rep.</t>
  </si>
  <si>
    <t>Denmark</t>
  </si>
  <si>
    <t>Djibouti</t>
  </si>
  <si>
    <t>Ecuador</t>
  </si>
  <si>
    <t>Eritrea</t>
  </si>
  <si>
    <t>Estonia</t>
  </si>
  <si>
    <t>Ethiopia</t>
  </si>
  <si>
    <t>Finland</t>
  </si>
  <si>
    <t>France</t>
  </si>
  <si>
    <t>Gabon</t>
  </si>
  <si>
    <t>Gambia</t>
  </si>
  <si>
    <t>Occupied Palestinian Territory</t>
  </si>
  <si>
    <t>United Kingdom</t>
  </si>
  <si>
    <t>Georgia</t>
  </si>
  <si>
    <t>Germany</t>
  </si>
  <si>
    <t>Ghana</t>
  </si>
  <si>
    <t>Guinea-Bissau</t>
  </si>
  <si>
    <t>Greece</t>
  </si>
  <si>
    <t>Guatemala</t>
  </si>
  <si>
    <t>Guinea</t>
  </si>
  <si>
    <t>Honduras</t>
  </si>
  <si>
    <t>Croatia</t>
  </si>
  <si>
    <t>Hungary</t>
  </si>
  <si>
    <t>Iceland</t>
  </si>
  <si>
    <t>Côte d'Ivoire</t>
  </si>
  <si>
    <t>India</t>
  </si>
  <si>
    <t>Indonesia</t>
  </si>
  <si>
    <t>Ireland</t>
  </si>
  <si>
    <t>Iraq</t>
  </si>
  <si>
    <t>Israel</t>
  </si>
  <si>
    <t>Italy</t>
  </si>
  <si>
    <t>Japan</t>
  </si>
  <si>
    <t>Kazakhstan</t>
  </si>
  <si>
    <t>Kenya</t>
  </si>
  <si>
    <t>Kyrgyzstan</t>
  </si>
  <si>
    <t>Rep. of Korea</t>
  </si>
  <si>
    <t>Kuwait</t>
  </si>
  <si>
    <t>Lao People's Dem. Rep.</t>
  </si>
  <si>
    <t>Liberia</t>
  </si>
  <si>
    <t>Lebanon</t>
  </si>
  <si>
    <t>Lesotho</t>
  </si>
  <si>
    <t>Liechtenstein</t>
  </si>
  <si>
    <t>Sri Lanka</t>
  </si>
  <si>
    <t>Lithuania</t>
  </si>
  <si>
    <t>Luxembourg</t>
  </si>
  <si>
    <t>Latvia</t>
  </si>
  <si>
    <t>Madagascar</t>
  </si>
  <si>
    <t>Mauritania</t>
  </si>
  <si>
    <t>BVI</t>
  </si>
  <si>
    <t>British Virgin Islands</t>
  </si>
  <si>
    <t>CAY</t>
  </si>
  <si>
    <t>- Hong Kong SAR, China</t>
  </si>
  <si>
    <t>- Macao SAR, China</t>
  </si>
  <si>
    <t>BRU</t>
  </si>
  <si>
    <t>for which</t>
  </si>
  <si>
    <t>demographic</t>
  </si>
  <si>
    <t>data is</t>
  </si>
  <si>
    <t>available</t>
  </si>
  <si>
    <t>Mexico</t>
  </si>
  <si>
    <t>Mali</t>
  </si>
  <si>
    <t>Malaysia</t>
  </si>
  <si>
    <t>Malawi</t>
  </si>
  <si>
    <t>Mongolia</t>
  </si>
  <si>
    <t>Morocco</t>
  </si>
  <si>
    <t>Mozambique</t>
  </si>
  <si>
    <t>Malta</t>
  </si>
  <si>
    <t>Mauritius</t>
  </si>
  <si>
    <t>Myanmar</t>
  </si>
  <si>
    <t>Namibia</t>
  </si>
  <si>
    <t>Nepal</t>
  </si>
  <si>
    <t>Netherlands</t>
  </si>
  <si>
    <t>Niger</t>
  </si>
  <si>
    <t>Nicaragua</t>
  </si>
  <si>
    <t>Nigeria</t>
  </si>
  <si>
    <t>Norway</t>
  </si>
  <si>
    <t>New Zealand</t>
  </si>
  <si>
    <t>Oman</t>
  </si>
  <si>
    <t>Panama</t>
  </si>
  <si>
    <t>Paraguay</t>
  </si>
  <si>
    <t>Peru</t>
  </si>
  <si>
    <t>Philippines</t>
  </si>
  <si>
    <t>Libya</t>
  </si>
  <si>
    <t>Papua New Guinea</t>
  </si>
  <si>
    <t>Poland</t>
  </si>
  <si>
    <t>Portugal</t>
  </si>
  <si>
    <t>Qatar</t>
  </si>
  <si>
    <t>Romania</t>
  </si>
  <si>
    <t>South Africa</t>
  </si>
  <si>
    <t>Russian Federation</t>
  </si>
  <si>
    <t>Rwanda</t>
  </si>
  <si>
    <t>El Salvador</t>
  </si>
  <si>
    <t>Saudi Arabia</t>
  </si>
  <si>
    <t>Senegal</t>
  </si>
  <si>
    <t>Singapore</t>
  </si>
  <si>
    <t>Sierra Leone</t>
  </si>
  <si>
    <t>Somalia</t>
  </si>
  <si>
    <t>Spain</t>
  </si>
  <si>
    <t>Viet Nam</t>
  </si>
  <si>
    <t>Sao Tome and Principe</t>
  </si>
  <si>
    <t>Sudan</t>
  </si>
  <si>
    <t>Suriname</t>
  </si>
  <si>
    <t>Slovakia</t>
  </si>
  <si>
    <t>Slovenia</t>
  </si>
  <si>
    <t>Swaziland</t>
  </si>
  <si>
    <t>Sweden</t>
  </si>
  <si>
    <t>Switzerland</t>
  </si>
  <si>
    <t>United Rep. of Tanzania</t>
  </si>
  <si>
    <t>Thailand</t>
  </si>
  <si>
    <t>Tajikistan</t>
  </si>
  <si>
    <t>Turkmenistan</t>
  </si>
  <si>
    <t>Timor-Leste</t>
  </si>
  <si>
    <t>Togo</t>
  </si>
  <si>
    <t>Tunisia</t>
  </si>
  <si>
    <t>Turkey</t>
  </si>
  <si>
    <t>United Arab Emirates</t>
  </si>
  <si>
    <t>Uganda</t>
  </si>
  <si>
    <t>Ukraine</t>
  </si>
  <si>
    <t>Uruguay</t>
  </si>
  <si>
    <t>Uzbekistan</t>
  </si>
  <si>
    <t>Yemen</t>
  </si>
  <si>
    <t>Zambia</t>
  </si>
  <si>
    <t>Zimbabwe</t>
  </si>
  <si>
    <t>Total</t>
  </si>
  <si>
    <t>AFG</t>
  </si>
  <si>
    <t>ALB</t>
  </si>
  <si>
    <t>ALG</t>
  </si>
  <si>
    <t>ANG</t>
  </si>
  <si>
    <t>ARE</t>
  </si>
  <si>
    <t>ARG</t>
  </si>
  <si>
    <t>ARM</t>
  </si>
  <si>
    <t>AZE</t>
  </si>
  <si>
    <t>BAH</t>
  </si>
  <si>
    <t>BDI</t>
  </si>
  <si>
    <t>BEN</t>
  </si>
  <si>
    <t>BGD</t>
  </si>
  <si>
    <t>BLR</t>
  </si>
  <si>
    <t>BOL</t>
  </si>
  <si>
    <t>BOT</t>
  </si>
  <si>
    <t>BRA</t>
  </si>
  <si>
    <t>BSN</t>
  </si>
  <si>
    <t>BZE</t>
  </si>
  <si>
    <t>CAM</t>
  </si>
  <si>
    <t>CAR</t>
  </si>
  <si>
    <t>CHD</t>
  </si>
  <si>
    <t>CHI</t>
  </si>
  <si>
    <t>CHL</t>
  </si>
  <si>
    <t>CMR</t>
  </si>
  <si>
    <t>COB</t>
  </si>
  <si>
    <t>COD</t>
  </si>
  <si>
    <t>COL</t>
  </si>
  <si>
    <t>COS</t>
  </si>
  <si>
    <t>CUB</t>
  </si>
  <si>
    <t>CYP</t>
  </si>
  <si>
    <t>ECU</t>
  </si>
  <si>
    <t>ERT</t>
  </si>
  <si>
    <t>EST</t>
  </si>
  <si>
    <t>ETH</t>
  </si>
  <si>
    <t>FRA</t>
  </si>
  <si>
    <t>GAB</t>
  </si>
  <si>
    <t>GAM</t>
  </si>
  <si>
    <t>GEO</t>
  </si>
  <si>
    <t>GHA</t>
  </si>
  <si>
    <t>GNB</t>
  </si>
  <si>
    <t>GRE</t>
  </si>
  <si>
    <t>GUA</t>
  </si>
  <si>
    <t>GUI</t>
  </si>
  <si>
    <t>HKG</t>
  </si>
  <si>
    <t>HON</t>
  </si>
  <si>
    <t>HRV</t>
  </si>
  <si>
    <t>HUN</t>
  </si>
  <si>
    <t>ICO</t>
  </si>
  <si>
    <t>IND</t>
  </si>
  <si>
    <t>INS</t>
  </si>
  <si>
    <t>IRN</t>
  </si>
  <si>
    <t>IRQ</t>
  </si>
  <si>
    <t>JOR</t>
  </si>
  <si>
    <t>JPN</t>
  </si>
  <si>
    <t>KAZ</t>
  </si>
  <si>
    <t>KEN</t>
  </si>
  <si>
    <t>KGZ</t>
  </si>
  <si>
    <t>KOR</t>
  </si>
  <si>
    <t>KUW</t>
  </si>
  <si>
    <t>LBR</t>
  </si>
  <si>
    <t>LBY</t>
  </si>
  <si>
    <t>LEB</t>
  </si>
  <si>
    <t>LKA</t>
  </si>
  <si>
    <t>LVA</t>
  </si>
  <si>
    <t>MAU</t>
  </si>
  <si>
    <t>MCD</t>
  </si>
  <si>
    <t>MDA</t>
  </si>
  <si>
    <t>MEX</t>
  </si>
  <si>
    <t>MLI</t>
  </si>
  <si>
    <t>MLS</t>
  </si>
  <si>
    <t>MLW</t>
  </si>
  <si>
    <t>MOR</t>
  </si>
  <si>
    <t>MOZ</t>
  </si>
  <si>
    <t>MYA</t>
  </si>
  <si>
    <t>NAM</t>
  </si>
  <si>
    <t>NEP</t>
  </si>
  <si>
    <t>NGR</t>
  </si>
  <si>
    <t>NIC</t>
  </si>
  <si>
    <t>NIG</t>
  </si>
  <si>
    <t>PAK</t>
  </si>
  <si>
    <t>Pakistan</t>
  </si>
  <si>
    <t>PAN</t>
  </si>
  <si>
    <t>PAR</t>
  </si>
  <si>
    <t>PER</t>
  </si>
  <si>
    <t>PHI</t>
  </si>
  <si>
    <t>PNG</t>
  </si>
  <si>
    <t>QAT</t>
  </si>
  <si>
    <t>ROM</t>
  </si>
  <si>
    <t>RUS</t>
  </si>
  <si>
    <t>RWA</t>
  </si>
  <si>
    <t>SAL</t>
  </si>
  <si>
    <t>SAU</t>
  </si>
  <si>
    <t>SEN</t>
  </si>
  <si>
    <t>SIN</t>
  </si>
  <si>
    <t>SLE</t>
  </si>
  <si>
    <t>SOM</t>
  </si>
  <si>
    <t>SRV</t>
  </si>
  <si>
    <t>SUD</t>
  </si>
  <si>
    <t>SVN</t>
  </si>
  <si>
    <t>SWA</t>
  </si>
  <si>
    <t>SWI</t>
  </si>
  <si>
    <t>SYR</t>
  </si>
  <si>
    <t>TAN</t>
  </si>
  <si>
    <t>THA</t>
  </si>
  <si>
    <t>TKM</t>
  </si>
  <si>
    <t>TMP</t>
  </si>
  <si>
    <t>TOG</t>
  </si>
  <si>
    <t>TUN</t>
  </si>
  <si>
    <t>TUR</t>
  </si>
  <si>
    <t>UAE</t>
  </si>
  <si>
    <t>UGA</t>
  </si>
  <si>
    <t>UKR</t>
  </si>
  <si>
    <t>URU</t>
  </si>
  <si>
    <t>UZB</t>
  </si>
  <si>
    <t>VEN</t>
  </si>
  <si>
    <t>YEM</t>
  </si>
  <si>
    <t>ZAM</t>
  </si>
  <si>
    <t>ZIM</t>
  </si>
  <si>
    <t>OMN</t>
  </si>
  <si>
    <t>Brunei Darussalam</t>
  </si>
  <si>
    <t>Dominican Rep.</t>
  </si>
  <si>
    <t>Equatorial Guinea</t>
  </si>
  <si>
    <t>Fiji</t>
  </si>
  <si>
    <t>Grenada</t>
  </si>
  <si>
    <t>Guyana</t>
  </si>
  <si>
    <t>Haiti</t>
  </si>
  <si>
    <t>Jamaica</t>
  </si>
  <si>
    <t>Saint Lucia</t>
  </si>
  <si>
    <t>Monaco</t>
  </si>
  <si>
    <t>Saint Kitts and Nevis</t>
  </si>
  <si>
    <t>Tonga</t>
  </si>
  <si>
    <t>Trinidad and Tobago</t>
  </si>
  <si>
    <t>Antigua and Barbuda</t>
  </si>
  <si>
    <t>Bahamas</t>
  </si>
  <si>
    <t>Dominica</t>
  </si>
  <si>
    <t>Saint Vincent and the Grenadines</t>
  </si>
  <si>
    <t>South Sudan</t>
  </si>
  <si>
    <r>
      <t xml:space="preserve">China </t>
    </r>
    <r>
      <rPr>
        <vertAlign val="superscript"/>
        <sz val="8"/>
        <rFont val="Arial"/>
        <family val="2"/>
      </rPr>
      <t>2</t>
    </r>
  </si>
  <si>
    <r>
      <t xml:space="preserve">Jordan </t>
    </r>
    <r>
      <rPr>
        <vertAlign val="superscript"/>
        <sz val="8"/>
        <rFont val="Arial"/>
        <family val="2"/>
      </rPr>
      <t>3</t>
    </r>
  </si>
  <si>
    <r>
      <t xml:space="preserve">Syrian Arab Rep. </t>
    </r>
    <r>
      <rPr>
        <vertAlign val="superscript"/>
        <sz val="8"/>
        <rFont val="Arial"/>
        <family val="2"/>
      </rPr>
      <t>3</t>
    </r>
  </si>
  <si>
    <t xml:space="preserve">   If the coverage is low (ie. below 20%), the percentages may not be representative for the total population in the country.</t>
  </si>
  <si>
    <t>Country/territory of</t>
  </si>
  <si>
    <t>Coverage*</t>
  </si>
  <si>
    <t>Age group (female)</t>
  </si>
  <si>
    <t>Age group (male)</t>
  </si>
  <si>
    <t>Share of age group in total</t>
  </si>
  <si>
    <t>Age/</t>
  </si>
  <si>
    <t>Sex</t>
  </si>
  <si>
    <t>age</t>
  </si>
  <si>
    <t>sex</t>
  </si>
  <si>
    <t>0-4</t>
  </si>
  <si>
    <t>18-59</t>
  </si>
  <si>
    <t>60+&gt;</t>
  </si>
  <si>
    <t>Unk.</t>
  </si>
  <si>
    <t>&lt;18</t>
  </si>
  <si>
    <t>Var.</t>
  </si>
  <si>
    <t>only</t>
  </si>
  <si>
    <t>denom</t>
  </si>
  <si>
    <t>Refugees</t>
  </si>
  <si>
    <t>Table 14. Demographic composition of refugees and people in refugee-like situations, end-2011</t>
  </si>
  <si>
    <t>end-2011</t>
  </si>
  <si>
    <r>
      <t>3</t>
    </r>
    <r>
      <rPr>
        <sz val="7.5"/>
        <rFont val="Arial"/>
        <family val="2"/>
      </rPr>
      <t xml:space="preserve"> Refugee figures for Iraqis in Jordan and the Syrian Arab Republic are Government estimates. UNHCR has registered and is assisting 135,500 Iraqis in both countries.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</si>
</sst>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;\(#,##0\);\-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_);_(* \(#,##0.0\);_(* &quot;-&quot;_);_(@_)"/>
    <numFmt numFmtId="170" formatCode="General_)"/>
    <numFmt numFmtId="171" formatCode="0.0"/>
    <numFmt numFmtId="172" formatCode="0.0%"/>
    <numFmt numFmtId="173" formatCode="0_);\(0\)"/>
    <numFmt numFmtId="174" formatCode="_-* #,##0_-;\-* #,##0_-;_-* &quot;-&quot;??_-;_-@_-"/>
    <numFmt numFmtId="175" formatCode="#,##0;\-#,##0;\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5" fontId="7" fillId="24" borderId="0" xfId="42" applyNumberFormat="1" applyFont="1" applyFill="1" applyAlignment="1" quotePrefix="1">
      <alignment horizontal="left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24" borderId="13" xfId="0" applyFont="1" applyFill="1" applyBorder="1" applyAlignment="1">
      <alignment horizontal="centerContinuous"/>
    </xf>
    <xf numFmtId="0" fontId="1" fillId="24" borderId="14" xfId="0" applyFont="1" applyFill="1" applyBorder="1" applyAlignment="1">
      <alignment horizontal="centerContinuous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Continuous"/>
    </xf>
    <xf numFmtId="0" fontId="1" fillId="24" borderId="19" xfId="0" applyFont="1" applyFill="1" applyBorder="1" applyAlignment="1">
      <alignment/>
    </xf>
    <xf numFmtId="0" fontId="8" fillId="24" borderId="15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8" xfId="0" applyFont="1" applyFill="1" applyBorder="1" applyAlignment="1" quotePrefix="1">
      <alignment horizontal="center"/>
    </xf>
    <xf numFmtId="17" fontId="1" fillId="24" borderId="18" xfId="0" applyNumberFormat="1" applyFont="1" applyFill="1" applyBorder="1" applyAlignment="1" quotePrefix="1">
      <alignment horizontal="center"/>
    </xf>
    <xf numFmtId="17" fontId="1" fillId="24" borderId="18" xfId="0" applyNumberFormat="1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9" fontId="1" fillId="0" borderId="16" xfId="59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1" fillId="24" borderId="20" xfId="0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1" fillId="24" borderId="11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5" fillId="24" borderId="0" xfId="0" applyFont="1" applyFill="1" applyAlignment="1" quotePrefix="1">
      <alignment horizontal="left"/>
    </xf>
    <xf numFmtId="0" fontId="1" fillId="24" borderId="10" xfId="0" applyFont="1" applyFill="1" applyBorder="1" applyAlignment="1">
      <alignment horizontal="centerContinuous"/>
    </xf>
    <xf numFmtId="9" fontId="1" fillId="0" borderId="16" xfId="59" applyFont="1" applyBorder="1" applyAlignment="1">
      <alignment horizontal="right"/>
    </xf>
    <xf numFmtId="175" fontId="1" fillId="0" borderId="16" xfId="0" applyNumberFormat="1" applyFont="1" applyBorder="1" applyAlignment="1">
      <alignment/>
    </xf>
    <xf numFmtId="175" fontId="2" fillId="0" borderId="18" xfId="0" applyNumberFormat="1" applyFont="1" applyBorder="1" applyAlignment="1">
      <alignment/>
    </xf>
    <xf numFmtId="9" fontId="2" fillId="0" borderId="18" xfId="59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11" borderId="0" xfId="0" applyFont="1" applyFill="1" applyAlignment="1">
      <alignment/>
    </xf>
    <xf numFmtId="0" fontId="1" fillId="11" borderId="0" xfId="0" applyFont="1" applyFill="1" applyAlignment="1">
      <alignment/>
    </xf>
    <xf numFmtId="175" fontId="1" fillId="11" borderId="16" xfId="0" applyNumberFormat="1" applyFont="1" applyFill="1" applyBorder="1" applyAlignment="1">
      <alignment/>
    </xf>
    <xf numFmtId="41" fontId="1" fillId="11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9" fontId="2" fillId="0" borderId="18" xfId="59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horizontal="left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11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9" fillId="24" borderId="0" xfId="0" applyFont="1" applyFill="1" applyAlignment="1">
      <alignment horizontal="left"/>
    </xf>
    <xf numFmtId="0" fontId="2" fillId="24" borderId="0" xfId="0" applyFont="1" applyFill="1" applyAlignment="1" quotePrefix="1">
      <alignment horizontal="left"/>
    </xf>
    <xf numFmtId="0" fontId="9" fillId="24" borderId="0" xfId="0" applyFont="1" applyFill="1" applyAlignment="1" quotePrefix="1">
      <alignment horizontal="left"/>
    </xf>
    <xf numFmtId="0" fontId="1" fillId="24" borderId="0" xfId="0" applyFont="1" applyFill="1" applyAlignment="1">
      <alignment wrapText="1"/>
    </xf>
    <xf numFmtId="0" fontId="1" fillId="0" borderId="11" xfId="0" applyFont="1" applyBorder="1" applyAlignment="1">
      <alignment/>
    </xf>
    <xf numFmtId="175" fontId="1" fillId="24" borderId="0" xfId="0" applyNumberFormat="1" applyFont="1" applyFill="1" applyBorder="1" applyAlignment="1">
      <alignment/>
    </xf>
    <xf numFmtId="9" fontId="1" fillId="24" borderId="0" xfId="59" applyNumberFormat="1" applyFont="1" applyFill="1" applyBorder="1" applyAlignment="1">
      <alignment horizontal="right"/>
    </xf>
    <xf numFmtId="175" fontId="1" fillId="24" borderId="0" xfId="42" applyNumberFormat="1" applyFont="1" applyFill="1" applyBorder="1" applyAlignment="1">
      <alignment/>
    </xf>
    <xf numFmtId="9" fontId="1" fillId="24" borderId="0" xfId="59" applyFont="1" applyFill="1" applyBorder="1" applyAlignment="1">
      <alignment/>
    </xf>
    <xf numFmtId="9" fontId="1" fillId="0" borderId="17" xfId="59" applyNumberFormat="1" applyFont="1" applyFill="1" applyBorder="1" applyAlignment="1">
      <alignment horizontal="right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" fillId="0" borderId="15" xfId="0" applyFont="1" applyFill="1" applyBorder="1" applyAlignment="1" quotePrefix="1">
      <alignment horizontal="center"/>
    </xf>
    <xf numFmtId="9" fontId="1" fillId="0" borderId="16" xfId="59" applyNumberFormat="1" applyFont="1" applyBorder="1" applyAlignment="1">
      <alignment horizontal="right"/>
    </xf>
    <xf numFmtId="175" fontId="1" fillId="0" borderId="0" xfId="0" applyNumberFormat="1" applyFont="1" applyFill="1" applyAlignment="1">
      <alignment horizontal="center"/>
    </xf>
    <xf numFmtId="175" fontId="2" fillId="0" borderId="18" xfId="42" applyNumberFormat="1" applyFont="1" applyFill="1" applyBorder="1" applyAlignment="1">
      <alignment/>
    </xf>
    <xf numFmtId="175" fontId="1" fillId="11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175" fontId="1" fillId="0" borderId="17" xfId="0" applyNumberFormat="1" applyFont="1" applyBorder="1" applyAlignment="1">
      <alignment/>
    </xf>
    <xf numFmtId="9" fontId="1" fillId="0" borderId="17" xfId="59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border>
        <top style="thin"/>
      </border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refas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01r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MSOFFICE\EXCEL\bel8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0ASR\00r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sycha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01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bel89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0ASR\00r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analysis\SY\2209\sy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fvarassis9301"/>
      <sheetName val="refassis93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K207"/>
  <sheetViews>
    <sheetView tabSelected="1" zoomScalePageLayoutView="0" workbookViewId="0" topLeftCell="A1">
      <pane xSplit="4" ySplit="13" topLeftCell="E14" activePane="bottomRight" state="frozen"/>
      <selection pane="topLeft" activeCell="F92" activeCellId="1" sqref="F161 F92"/>
      <selection pane="topRight" activeCell="F92" activeCellId="1" sqref="F161 F92"/>
      <selection pane="bottomLeft" activeCell="F92" activeCellId="1" sqref="F161 F92"/>
      <selection pane="bottomRight" activeCell="F92" activeCellId="1" sqref="F161 F92"/>
    </sheetView>
  </sheetViews>
  <sheetFormatPr defaultColWidth="9.140625" defaultRowHeight="12.75"/>
  <cols>
    <col min="1" max="1" width="7.7109375" style="1" hidden="1" customWidth="1"/>
    <col min="2" max="2" width="0.85546875" style="1" customWidth="1"/>
    <col min="3" max="3" width="16.7109375" style="1" customWidth="1"/>
    <col min="4" max="4" width="9.57421875" style="1" customWidth="1"/>
    <col min="5" max="18" width="4.7109375" style="1" customWidth="1"/>
    <col min="19" max="19" width="8.7109375" style="40" customWidth="1"/>
    <col min="20" max="20" width="5.8515625" style="1" customWidth="1"/>
    <col min="21" max="21" width="7.28125" style="1" customWidth="1"/>
    <col min="22" max="22" width="12.421875" style="37" hidden="1" customWidth="1"/>
    <col min="23" max="23" width="10.421875" style="37" hidden="1" customWidth="1"/>
    <col min="24" max="24" width="8.140625" style="37" hidden="1" customWidth="1"/>
    <col min="25" max="25" width="9.00390625" style="37" hidden="1" customWidth="1"/>
    <col min="26" max="27" width="9.8515625" style="37" hidden="1" customWidth="1"/>
    <col min="28" max="28" width="9.28125" style="37" hidden="1" customWidth="1"/>
    <col min="29" max="29" width="8.8515625" style="37" hidden="1" customWidth="1"/>
    <col min="30" max="30" width="9.140625" style="37" hidden="1" customWidth="1"/>
    <col min="31" max="31" width="8.140625" style="37" hidden="1" customWidth="1"/>
    <col min="32" max="32" width="9.00390625" style="37" hidden="1" customWidth="1"/>
    <col min="33" max="34" width="9.8515625" style="37" hidden="1" customWidth="1"/>
    <col min="35" max="35" width="9.28125" style="37" hidden="1" customWidth="1"/>
    <col min="36" max="36" width="8.8515625" style="37" hidden="1" customWidth="1"/>
    <col min="37" max="37" width="9.140625" style="37" hidden="1" customWidth="1"/>
    <col min="38" max="16384" width="9.140625" style="1" customWidth="1"/>
  </cols>
  <sheetData>
    <row r="1" spans="2:37" s="24" customFormat="1" ht="15.75" customHeight="1">
      <c r="B1" s="29" t="s">
        <v>419</v>
      </c>
      <c r="C1" s="2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2:21" ht="12">
      <c r="B2" s="62" t="s">
        <v>85</v>
      </c>
      <c r="C2" s="6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2">
      <c r="B3" s="60" t="s">
        <v>400</v>
      </c>
      <c r="C3" s="5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6.75" customHeight="1"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12.75">
      <c r="B5" s="58" t="s">
        <v>89</v>
      </c>
      <c r="C5" s="58"/>
      <c r="D5" s="7"/>
      <c r="E5" s="6"/>
      <c r="F5" s="6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7" ht="12.75">
      <c r="B6" s="57" t="s">
        <v>80</v>
      </c>
      <c r="C6" s="57"/>
      <c r="D6" s="7"/>
      <c r="E6" s="6"/>
      <c r="F6" s="6"/>
      <c r="G6" s="2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>
        <v>5</v>
      </c>
      <c r="Y6">
        <v>6</v>
      </c>
      <c r="Z6">
        <v>7</v>
      </c>
      <c r="AA6">
        <v>8</v>
      </c>
      <c r="AB6">
        <v>9</v>
      </c>
      <c r="AC6">
        <v>10</v>
      </c>
      <c r="AD6">
        <v>11</v>
      </c>
      <c r="AE6">
        <v>12</v>
      </c>
      <c r="AF6">
        <v>13</v>
      </c>
      <c r="AG6">
        <v>14</v>
      </c>
      <c r="AH6">
        <v>15</v>
      </c>
      <c r="AI6">
        <v>16</v>
      </c>
      <c r="AJ6">
        <v>17</v>
      </c>
      <c r="AK6">
        <v>18</v>
      </c>
    </row>
    <row r="7" spans="2:21" ht="12">
      <c r="B7" s="57" t="s">
        <v>81</v>
      </c>
      <c r="C7" s="57"/>
      <c r="D7" s="7"/>
      <c r="E7" s="6"/>
      <c r="F7" s="6"/>
      <c r="G7" s="2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3:37" s="40" customFormat="1" ht="10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4" t="s">
        <v>86</v>
      </c>
      <c r="W8" s="74" t="s">
        <v>86</v>
      </c>
      <c r="X8" s="74" t="s">
        <v>86</v>
      </c>
      <c r="Y8" s="74" t="s">
        <v>86</v>
      </c>
      <c r="Z8" s="74" t="s">
        <v>86</v>
      </c>
      <c r="AA8" s="74" t="s">
        <v>86</v>
      </c>
      <c r="AB8" s="74" t="s">
        <v>86</v>
      </c>
      <c r="AC8" s="74" t="s">
        <v>86</v>
      </c>
      <c r="AD8" s="74" t="s">
        <v>86</v>
      </c>
      <c r="AE8" s="74" t="s">
        <v>86</v>
      </c>
      <c r="AF8" s="74" t="s">
        <v>86</v>
      </c>
      <c r="AG8" s="74" t="s">
        <v>86</v>
      </c>
      <c r="AH8" s="74" t="s">
        <v>86</v>
      </c>
      <c r="AI8" s="74" t="s">
        <v>86</v>
      </c>
      <c r="AJ8" s="74" t="s">
        <v>86</v>
      </c>
      <c r="AK8" s="74" t="s">
        <v>86</v>
      </c>
    </row>
    <row r="9" spans="1:37" s="40" customFormat="1" ht="10.5" customHeight="1">
      <c r="A9" s="41"/>
      <c r="B9" s="54"/>
      <c r="C9" s="30"/>
      <c r="D9" s="11" t="s">
        <v>418</v>
      </c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"/>
      <c r="S9" s="11" t="s">
        <v>418</v>
      </c>
      <c r="T9" s="4"/>
      <c r="U9" s="2"/>
      <c r="V9" s="42" t="s">
        <v>418</v>
      </c>
      <c r="W9" s="43"/>
      <c r="X9" s="43"/>
      <c r="Y9" s="43"/>
      <c r="Z9" s="43"/>
      <c r="AA9" s="43"/>
      <c r="AB9" s="43"/>
      <c r="AC9" s="44"/>
      <c r="AD9" s="43"/>
      <c r="AE9" s="43"/>
      <c r="AF9" s="43"/>
      <c r="AG9" s="43"/>
      <c r="AH9" s="43"/>
      <c r="AI9" s="43"/>
      <c r="AJ9" s="43"/>
      <c r="AK9" s="43"/>
    </row>
    <row r="10" spans="1:37" s="40" customFormat="1" ht="10.5" customHeight="1">
      <c r="A10" s="45"/>
      <c r="B10" s="28"/>
      <c r="C10" s="51"/>
      <c r="D10" s="12" t="s">
        <v>191</v>
      </c>
      <c r="E10" s="2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7"/>
      <c r="S10" s="12" t="s">
        <v>82</v>
      </c>
      <c r="T10" s="28"/>
      <c r="U10" s="27"/>
      <c r="V10" s="46" t="s">
        <v>82</v>
      </c>
      <c r="W10" s="47"/>
      <c r="X10" s="47"/>
      <c r="Y10" s="47"/>
      <c r="Z10" s="47"/>
      <c r="AA10" s="47"/>
      <c r="AB10" s="47"/>
      <c r="AC10" s="48"/>
      <c r="AD10" s="47"/>
      <c r="AE10" s="47"/>
      <c r="AF10" s="47"/>
      <c r="AG10" s="47"/>
      <c r="AH10" s="47"/>
      <c r="AI10" s="47"/>
      <c r="AJ10" s="47"/>
      <c r="AK10" s="47"/>
    </row>
    <row r="11" spans="1:37" s="40" customFormat="1" ht="11.25">
      <c r="A11" s="45"/>
      <c r="B11" s="28"/>
      <c r="C11" s="51" t="s">
        <v>401</v>
      </c>
      <c r="D11" s="12" t="s">
        <v>192</v>
      </c>
      <c r="E11" s="9" t="s">
        <v>12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0"/>
      <c r="S11" s="12" t="s">
        <v>83</v>
      </c>
      <c r="T11" s="9" t="s">
        <v>402</v>
      </c>
      <c r="U11" s="10"/>
      <c r="V11" s="46" t="s">
        <v>83</v>
      </c>
      <c r="W11" s="46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40" customFormat="1" ht="10.5" customHeight="1">
      <c r="A12" s="45"/>
      <c r="B12" s="28"/>
      <c r="C12" s="51" t="s">
        <v>1</v>
      </c>
      <c r="D12" s="12" t="s">
        <v>193</v>
      </c>
      <c r="E12" s="14" t="s">
        <v>405</v>
      </c>
      <c r="F12" s="14"/>
      <c r="G12" s="14"/>
      <c r="H12" s="14"/>
      <c r="I12" s="14"/>
      <c r="J12" s="14"/>
      <c r="K12" s="14" t="s">
        <v>88</v>
      </c>
      <c r="L12" s="14"/>
      <c r="M12" s="14"/>
      <c r="N12" s="14"/>
      <c r="O12" s="14"/>
      <c r="P12" s="14"/>
      <c r="Q12" s="14"/>
      <c r="R12" s="14"/>
      <c r="S12" s="12" t="s">
        <v>84</v>
      </c>
      <c r="T12" s="11" t="s">
        <v>406</v>
      </c>
      <c r="U12" s="16" t="s">
        <v>407</v>
      </c>
      <c r="V12" s="46" t="s">
        <v>84</v>
      </c>
      <c r="W12" s="46" t="s">
        <v>408</v>
      </c>
      <c r="X12" s="49" t="s">
        <v>403</v>
      </c>
      <c r="Y12" s="49"/>
      <c r="Z12" s="49"/>
      <c r="AA12" s="49"/>
      <c r="AB12" s="49"/>
      <c r="AC12" s="49"/>
      <c r="AD12" s="49"/>
      <c r="AE12" s="49" t="s">
        <v>404</v>
      </c>
      <c r="AF12" s="49"/>
      <c r="AG12" s="49"/>
      <c r="AH12" s="49"/>
      <c r="AI12" s="49"/>
      <c r="AJ12" s="49"/>
      <c r="AK12" s="49"/>
    </row>
    <row r="13" spans="1:37" s="40" customFormat="1" ht="10.5" customHeight="1">
      <c r="A13" s="45" t="s">
        <v>9</v>
      </c>
      <c r="B13" s="55"/>
      <c r="C13" s="56" t="s">
        <v>11</v>
      </c>
      <c r="D13" s="13" t="s">
        <v>194</v>
      </c>
      <c r="E13" s="18" t="s">
        <v>410</v>
      </c>
      <c r="F13" s="19" t="s">
        <v>2</v>
      </c>
      <c r="G13" s="19" t="s">
        <v>3</v>
      </c>
      <c r="H13" s="20" t="s">
        <v>414</v>
      </c>
      <c r="I13" s="20" t="s">
        <v>411</v>
      </c>
      <c r="J13" s="18" t="s">
        <v>412</v>
      </c>
      <c r="K13" s="18" t="s">
        <v>410</v>
      </c>
      <c r="L13" s="19" t="s">
        <v>2</v>
      </c>
      <c r="M13" s="19" t="s">
        <v>3</v>
      </c>
      <c r="N13" s="20" t="s">
        <v>414</v>
      </c>
      <c r="O13" s="20" t="s">
        <v>411</v>
      </c>
      <c r="P13" s="18" t="s">
        <v>412</v>
      </c>
      <c r="Q13" s="17" t="s">
        <v>415</v>
      </c>
      <c r="R13" s="17" t="s">
        <v>259</v>
      </c>
      <c r="S13" s="13" t="s">
        <v>420</v>
      </c>
      <c r="T13" s="13" t="s">
        <v>409</v>
      </c>
      <c r="U13" s="21" t="s">
        <v>416</v>
      </c>
      <c r="V13" s="50" t="s">
        <v>420</v>
      </c>
      <c r="W13" s="50" t="s">
        <v>417</v>
      </c>
      <c r="X13" s="42" t="s">
        <v>410</v>
      </c>
      <c r="Y13" s="72" t="s">
        <v>2</v>
      </c>
      <c r="Z13" s="72" t="s">
        <v>3</v>
      </c>
      <c r="AA13" s="42" t="s">
        <v>411</v>
      </c>
      <c r="AB13" s="42" t="s">
        <v>412</v>
      </c>
      <c r="AC13" s="42" t="s">
        <v>413</v>
      </c>
      <c r="AD13" s="42" t="s">
        <v>259</v>
      </c>
      <c r="AE13" s="42" t="s">
        <v>410</v>
      </c>
      <c r="AF13" s="72" t="s">
        <v>2</v>
      </c>
      <c r="AG13" s="72" t="s">
        <v>3</v>
      </c>
      <c r="AH13" s="42" t="s">
        <v>411</v>
      </c>
      <c r="AI13" s="42" t="s">
        <v>412</v>
      </c>
      <c r="AJ13" s="42" t="s">
        <v>413</v>
      </c>
      <c r="AK13" s="42" t="s">
        <v>259</v>
      </c>
    </row>
    <row r="14" spans="1:37" ht="12.75">
      <c r="A14" t="s">
        <v>260</v>
      </c>
      <c r="B14" s="35"/>
      <c r="C14" s="77" t="s">
        <v>93</v>
      </c>
      <c r="D14" s="32">
        <v>3009</v>
      </c>
      <c r="E14" s="22">
        <f aca="true" t="shared" si="0" ref="E14:E45">IF(+$W14=0,"..",+(X14+AE14)/$W14)</f>
        <v>0.14</v>
      </c>
      <c r="F14" s="22">
        <f aca="true" t="shared" si="1" ref="F14:F45">IF(+$W14=0,"..",+(Y14+AF14)/$W14)</f>
        <v>0.19</v>
      </c>
      <c r="G14" s="22">
        <f aca="true" t="shared" si="2" ref="G14:G45">IF(+$W14=0,"..",+(Z14+AG14)/$W14)</f>
        <v>0.15</v>
      </c>
      <c r="H14" s="22">
        <f aca="true" t="shared" si="3" ref="H14:H45">IF(+$W14=0,"..",+((X14+Y14+Z14)+(AE14+AF14+AG14))/$W14)</f>
        <v>0.49</v>
      </c>
      <c r="I14" s="22">
        <f aca="true" t="shared" si="4" ref="I14:I45">IF(+$W14=0,"..",+(AA14+AH14)/$W14)</f>
        <v>0.48</v>
      </c>
      <c r="J14" s="22">
        <f aca="true" t="shared" si="5" ref="J14:J45">IF(+$W14=0,"..",+(AB14+AI14)/$W14)</f>
        <v>0.03</v>
      </c>
      <c r="K14" s="22">
        <f aca="true" t="shared" si="6" ref="K14:K45">IF(X14+AE14=0,"..",+X14/(X14+AE14))</f>
        <v>0.48</v>
      </c>
      <c r="L14" s="22">
        <f aca="true" t="shared" si="7" ref="L14:L45">IF(Y14+AF14=0,"..",+Y14/(Y14+AF14))</f>
        <v>0.49</v>
      </c>
      <c r="M14" s="22">
        <f aca="true" t="shared" si="8" ref="M14:M45">IF(Z14+AG14=0,"..",+Z14/(Z14+AG14))</f>
        <v>0.51</v>
      </c>
      <c r="N14" s="22">
        <f aca="true" t="shared" si="9" ref="N14:N45">IF(X14+Y14+Z14+AE14+AF14+AG14=0,"..",+(X14+Y14+Z14)/(X14+Y14+Z14+AE14+AF14+AG14))</f>
        <v>0.49</v>
      </c>
      <c r="O14" s="22">
        <f aca="true" t="shared" si="10" ref="O14:O45">IF(AA14+AH14=0,"..",+AA14/(AA14+AH14))</f>
        <v>0.52</v>
      </c>
      <c r="P14" s="22">
        <f aca="true" t="shared" si="11" ref="P14:P45">IF(AB14+AI14=0,"..",+AB14/(AB14+AI14))</f>
        <v>0.36</v>
      </c>
      <c r="Q14" s="22" t="str">
        <f aca="true" t="shared" si="12" ref="Q14:Q45">IF(AC14+AJ14=0,"..",+AC14/(AC14+AJ14))</f>
        <v>..</v>
      </c>
      <c r="R14" s="22">
        <f aca="true" t="shared" si="13" ref="R14:R45">IF(AD14+AK14=0,"..",+(AD14)/(AD14+AK14))</f>
        <v>0.5</v>
      </c>
      <c r="S14" s="32">
        <v>3009</v>
      </c>
      <c r="T14" s="31">
        <f aca="true" t="shared" si="14" ref="T14:T45">IF(ISERROR(+W14/S14),"..",(W14/S14))</f>
        <v>1</v>
      </c>
      <c r="U14" s="31">
        <f aca="true" t="shared" si="15" ref="U14:U45">IF(ISERROR((AD14+AK14)/S14),"..",(AD14+AK14)/S14)</f>
        <v>1</v>
      </c>
      <c r="V14" s="38">
        <v>3009</v>
      </c>
      <c r="W14" s="39">
        <f>SUM(X14:AB14,AE14:AI14)</f>
        <v>3009</v>
      </c>
      <c r="X14" s="39">
        <v>207</v>
      </c>
      <c r="Y14" s="39">
        <v>286</v>
      </c>
      <c r="Z14" s="39">
        <v>235</v>
      </c>
      <c r="AA14" s="39">
        <v>751</v>
      </c>
      <c r="AB14" s="39">
        <v>31</v>
      </c>
      <c r="AC14" s="39">
        <v>0</v>
      </c>
      <c r="AD14" s="39">
        <v>1510</v>
      </c>
      <c r="AE14" s="39">
        <v>226</v>
      </c>
      <c r="AF14" s="39">
        <v>296</v>
      </c>
      <c r="AG14" s="39">
        <v>226</v>
      </c>
      <c r="AH14" s="39">
        <v>695</v>
      </c>
      <c r="AI14" s="39">
        <v>56</v>
      </c>
      <c r="AJ14" s="39">
        <v>0</v>
      </c>
      <c r="AK14" s="39">
        <v>1499</v>
      </c>
    </row>
    <row r="15" spans="1:37" ht="12.75">
      <c r="A15" t="s">
        <v>261</v>
      </c>
      <c r="B15" s="35"/>
      <c r="C15" s="64" t="s">
        <v>94</v>
      </c>
      <c r="D15" s="32">
        <v>82</v>
      </c>
      <c r="E15" s="22">
        <f t="shared" si="0"/>
        <v>0.13</v>
      </c>
      <c r="F15" s="22">
        <f t="shared" si="1"/>
        <v>0.12</v>
      </c>
      <c r="G15" s="22">
        <f t="shared" si="2"/>
        <v>0.06</v>
      </c>
      <c r="H15" s="22">
        <f t="shared" si="3"/>
        <v>0.32</v>
      </c>
      <c r="I15" s="22">
        <f t="shared" si="4"/>
        <v>0.62</v>
      </c>
      <c r="J15" s="22">
        <f t="shared" si="5"/>
        <v>0.06</v>
      </c>
      <c r="K15" s="22">
        <f t="shared" si="6"/>
        <v>0.55</v>
      </c>
      <c r="L15" s="22">
        <f t="shared" si="7"/>
        <v>0.2</v>
      </c>
      <c r="M15" s="22">
        <f t="shared" si="8"/>
        <v>0.8</v>
      </c>
      <c r="N15" s="22">
        <f t="shared" si="9"/>
        <v>0.46</v>
      </c>
      <c r="O15" s="22">
        <f t="shared" si="10"/>
        <v>0.35</v>
      </c>
      <c r="P15" s="22">
        <f t="shared" si="11"/>
        <v>0.6</v>
      </c>
      <c r="Q15" s="22" t="str">
        <f t="shared" si="12"/>
        <v>..</v>
      </c>
      <c r="R15" s="22">
        <f t="shared" si="13"/>
        <v>0.4</v>
      </c>
      <c r="S15" s="32">
        <v>82</v>
      </c>
      <c r="T15" s="31">
        <f t="shared" si="14"/>
        <v>1</v>
      </c>
      <c r="U15" s="31">
        <f t="shared" si="15"/>
        <v>1</v>
      </c>
      <c r="V15" s="38">
        <v>82</v>
      </c>
      <c r="W15" s="39">
        <f aca="true" t="shared" si="16" ref="W15:W78">SUM(X15:AB15,AE15:AI15)</f>
        <v>82</v>
      </c>
      <c r="X15" s="39">
        <v>6</v>
      </c>
      <c r="Y15" s="39">
        <v>2</v>
      </c>
      <c r="Z15" s="39">
        <v>4</v>
      </c>
      <c r="AA15" s="39">
        <v>18</v>
      </c>
      <c r="AB15" s="39">
        <v>3</v>
      </c>
      <c r="AC15" s="39">
        <v>0</v>
      </c>
      <c r="AD15" s="39">
        <v>33</v>
      </c>
      <c r="AE15" s="39">
        <v>5</v>
      </c>
      <c r="AF15" s="39">
        <v>8</v>
      </c>
      <c r="AG15" s="39">
        <v>1</v>
      </c>
      <c r="AH15" s="39">
        <v>33</v>
      </c>
      <c r="AI15" s="39">
        <v>2</v>
      </c>
      <c r="AJ15" s="39">
        <v>0</v>
      </c>
      <c r="AK15" s="39">
        <v>49</v>
      </c>
    </row>
    <row r="16" spans="1:37" ht="12.75" customHeight="1">
      <c r="A16" t="s">
        <v>262</v>
      </c>
      <c r="B16" s="35"/>
      <c r="C16" s="64" t="s">
        <v>0</v>
      </c>
      <c r="D16" s="32">
        <v>143</v>
      </c>
      <c r="E16" s="22">
        <f t="shared" si="0"/>
        <v>0.19</v>
      </c>
      <c r="F16" s="22">
        <f t="shared" si="1"/>
        <v>0.09</v>
      </c>
      <c r="G16" s="22">
        <f t="shared" si="2"/>
        <v>0.06</v>
      </c>
      <c r="H16" s="22">
        <f t="shared" si="3"/>
        <v>0.34</v>
      </c>
      <c r="I16" s="22">
        <f t="shared" si="4"/>
        <v>0.66</v>
      </c>
      <c r="J16" s="22">
        <f t="shared" si="5"/>
        <v>0.01</v>
      </c>
      <c r="K16" s="22">
        <f t="shared" si="6"/>
        <v>0.37</v>
      </c>
      <c r="L16" s="22">
        <f t="shared" si="7"/>
        <v>0.46</v>
      </c>
      <c r="M16" s="22">
        <f t="shared" si="8"/>
        <v>0.63</v>
      </c>
      <c r="N16" s="22">
        <f t="shared" si="9"/>
        <v>0.44</v>
      </c>
      <c r="O16" s="22">
        <f t="shared" si="10"/>
        <v>0.39</v>
      </c>
      <c r="P16" s="22">
        <f t="shared" si="11"/>
        <v>0</v>
      </c>
      <c r="Q16" s="22" t="str">
        <f t="shared" si="12"/>
        <v>..</v>
      </c>
      <c r="R16" s="22">
        <f t="shared" si="13"/>
        <v>0.41</v>
      </c>
      <c r="S16" s="32">
        <v>94148</v>
      </c>
      <c r="T16" s="31">
        <f t="shared" si="14"/>
        <v>0</v>
      </c>
      <c r="U16" s="31">
        <f t="shared" si="15"/>
        <v>0</v>
      </c>
      <c r="V16" s="38">
        <v>94148</v>
      </c>
      <c r="W16" s="39">
        <f t="shared" si="16"/>
        <v>143</v>
      </c>
      <c r="X16" s="39">
        <v>10</v>
      </c>
      <c r="Y16" s="39">
        <v>6</v>
      </c>
      <c r="Z16" s="39">
        <v>5</v>
      </c>
      <c r="AA16" s="39">
        <v>37</v>
      </c>
      <c r="AB16" s="39">
        <v>0</v>
      </c>
      <c r="AC16" s="39">
        <v>0</v>
      </c>
      <c r="AD16" s="39">
        <v>58</v>
      </c>
      <c r="AE16" s="39">
        <v>17</v>
      </c>
      <c r="AF16" s="39">
        <v>7</v>
      </c>
      <c r="AG16" s="39">
        <v>3</v>
      </c>
      <c r="AH16" s="39">
        <v>57</v>
      </c>
      <c r="AI16" s="39">
        <v>1</v>
      </c>
      <c r="AJ16" s="39">
        <v>0</v>
      </c>
      <c r="AK16" s="39">
        <v>85</v>
      </c>
    </row>
    <row r="17" spans="1:37" ht="12.75" customHeight="1">
      <c r="A17" t="s">
        <v>263</v>
      </c>
      <c r="B17" s="35"/>
      <c r="C17" s="64" t="s">
        <v>95</v>
      </c>
      <c r="D17" s="32">
        <v>0</v>
      </c>
      <c r="E17" s="22" t="str">
        <f t="shared" si="0"/>
        <v>..</v>
      </c>
      <c r="F17" s="22" t="str">
        <f t="shared" si="1"/>
        <v>..</v>
      </c>
      <c r="G17" s="22" t="str">
        <f t="shared" si="2"/>
        <v>..</v>
      </c>
      <c r="H17" s="22" t="str">
        <f t="shared" si="3"/>
        <v>..</v>
      </c>
      <c r="I17" s="22" t="str">
        <f t="shared" si="4"/>
        <v>..</v>
      </c>
      <c r="J17" s="22" t="str">
        <f t="shared" si="5"/>
        <v>..</v>
      </c>
      <c r="K17" s="22" t="str">
        <f t="shared" si="6"/>
        <v>..</v>
      </c>
      <c r="L17" s="22" t="str">
        <f t="shared" si="7"/>
        <v>..</v>
      </c>
      <c r="M17" s="22" t="str">
        <f t="shared" si="8"/>
        <v>..</v>
      </c>
      <c r="N17" s="22" t="str">
        <f t="shared" si="9"/>
        <v>..</v>
      </c>
      <c r="O17" s="22" t="str">
        <f t="shared" si="10"/>
        <v>..</v>
      </c>
      <c r="P17" s="22" t="str">
        <f t="shared" si="11"/>
        <v>..</v>
      </c>
      <c r="Q17" s="22" t="str">
        <f t="shared" si="12"/>
        <v>..</v>
      </c>
      <c r="R17" s="22" t="str">
        <f t="shared" si="13"/>
        <v>..</v>
      </c>
      <c r="S17" s="32">
        <v>16223</v>
      </c>
      <c r="T17" s="31">
        <f t="shared" si="14"/>
        <v>0</v>
      </c>
      <c r="U17" s="31">
        <f t="shared" si="15"/>
        <v>0</v>
      </c>
      <c r="V17" s="38">
        <v>16223</v>
      </c>
      <c r="W17" s="39">
        <f t="shared" si="16"/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</row>
    <row r="18" spans="1:37" ht="12.75">
      <c r="A18" t="s">
        <v>265</v>
      </c>
      <c r="B18" s="35"/>
      <c r="C18" s="64" t="s">
        <v>97</v>
      </c>
      <c r="D18" s="32">
        <v>1201</v>
      </c>
      <c r="E18" s="22">
        <f t="shared" si="0"/>
        <v>0</v>
      </c>
      <c r="F18" s="22">
        <f t="shared" si="1"/>
        <v>0.03</v>
      </c>
      <c r="G18" s="22">
        <f t="shared" si="2"/>
        <v>0.07</v>
      </c>
      <c r="H18" s="22">
        <f t="shared" si="3"/>
        <v>0.1</v>
      </c>
      <c r="I18" s="22">
        <f t="shared" si="4"/>
        <v>0.84</v>
      </c>
      <c r="J18" s="22">
        <f t="shared" si="5"/>
        <v>0.06</v>
      </c>
      <c r="K18" s="22">
        <f t="shared" si="6"/>
        <v>0.75</v>
      </c>
      <c r="L18" s="22">
        <f t="shared" si="7"/>
        <v>0.53</v>
      </c>
      <c r="M18" s="22">
        <f t="shared" si="8"/>
        <v>0.42</v>
      </c>
      <c r="N18" s="22">
        <f t="shared" si="9"/>
        <v>0.46</v>
      </c>
      <c r="O18" s="22">
        <f t="shared" si="10"/>
        <v>0.31</v>
      </c>
      <c r="P18" s="22">
        <f t="shared" si="11"/>
        <v>0.61</v>
      </c>
      <c r="Q18" s="22" t="str">
        <f t="shared" si="12"/>
        <v>..</v>
      </c>
      <c r="R18" s="22">
        <f t="shared" si="13"/>
        <v>0.34</v>
      </c>
      <c r="S18" s="32">
        <v>3361</v>
      </c>
      <c r="T18" s="31">
        <f t="shared" si="14"/>
        <v>0.36</v>
      </c>
      <c r="U18" s="31">
        <f t="shared" si="15"/>
        <v>0.36</v>
      </c>
      <c r="V18" s="38">
        <v>3361</v>
      </c>
      <c r="W18" s="39">
        <f t="shared" si="16"/>
        <v>1201</v>
      </c>
      <c r="X18" s="39">
        <v>3</v>
      </c>
      <c r="Y18" s="39">
        <v>20</v>
      </c>
      <c r="Z18" s="39">
        <v>35</v>
      </c>
      <c r="AA18" s="39">
        <v>310</v>
      </c>
      <c r="AB18" s="39">
        <v>43</v>
      </c>
      <c r="AC18" s="39">
        <v>0</v>
      </c>
      <c r="AD18" s="39">
        <v>411</v>
      </c>
      <c r="AE18" s="39">
        <v>1</v>
      </c>
      <c r="AF18" s="39">
        <v>18</v>
      </c>
      <c r="AG18" s="39">
        <v>49</v>
      </c>
      <c r="AH18" s="39">
        <v>694</v>
      </c>
      <c r="AI18" s="39">
        <v>28</v>
      </c>
      <c r="AJ18" s="39">
        <v>0</v>
      </c>
      <c r="AK18" s="39">
        <v>790</v>
      </c>
    </row>
    <row r="19" spans="1:37" ht="12.75">
      <c r="A19" t="s">
        <v>266</v>
      </c>
      <c r="B19" s="35"/>
      <c r="C19" s="64" t="s">
        <v>98</v>
      </c>
      <c r="D19" s="32">
        <v>2918</v>
      </c>
      <c r="E19" s="22">
        <f t="shared" si="0"/>
        <v>0.02</v>
      </c>
      <c r="F19" s="22">
        <f t="shared" si="1"/>
        <v>0.03</v>
      </c>
      <c r="G19" s="22">
        <f t="shared" si="2"/>
        <v>0.04</v>
      </c>
      <c r="H19" s="22">
        <f t="shared" si="3"/>
        <v>0.08</v>
      </c>
      <c r="I19" s="22">
        <f t="shared" si="4"/>
        <v>0.68</v>
      </c>
      <c r="J19" s="22">
        <f t="shared" si="5"/>
        <v>0.24</v>
      </c>
      <c r="K19" s="22">
        <f t="shared" si="6"/>
        <v>0.39</v>
      </c>
      <c r="L19" s="22">
        <f t="shared" si="7"/>
        <v>0.5</v>
      </c>
      <c r="M19" s="22">
        <f t="shared" si="8"/>
        <v>0.5</v>
      </c>
      <c r="N19" s="22">
        <f t="shared" si="9"/>
        <v>0.48</v>
      </c>
      <c r="O19" s="22">
        <f t="shared" si="10"/>
        <v>0.47</v>
      </c>
      <c r="P19" s="22">
        <f t="shared" si="11"/>
        <v>0.62</v>
      </c>
      <c r="Q19" s="22" t="str">
        <f t="shared" si="12"/>
        <v>..</v>
      </c>
      <c r="R19" s="22">
        <f t="shared" si="13"/>
        <v>0.51</v>
      </c>
      <c r="S19" s="32">
        <v>2918</v>
      </c>
      <c r="T19" s="31">
        <f t="shared" si="14"/>
        <v>1</v>
      </c>
      <c r="U19" s="31">
        <f t="shared" si="15"/>
        <v>1</v>
      </c>
      <c r="V19" s="38">
        <v>2918</v>
      </c>
      <c r="W19" s="39">
        <f t="shared" si="16"/>
        <v>2918</v>
      </c>
      <c r="X19" s="39">
        <v>19</v>
      </c>
      <c r="Y19" s="39">
        <v>40</v>
      </c>
      <c r="Z19" s="39">
        <v>57</v>
      </c>
      <c r="AA19" s="39">
        <v>938</v>
      </c>
      <c r="AB19" s="39">
        <v>435</v>
      </c>
      <c r="AC19" s="39">
        <v>0</v>
      </c>
      <c r="AD19" s="39">
        <v>1489</v>
      </c>
      <c r="AE19" s="39">
        <v>30</v>
      </c>
      <c r="AF19" s="39">
        <v>40</v>
      </c>
      <c r="AG19" s="39">
        <v>56</v>
      </c>
      <c r="AH19" s="39">
        <v>1038</v>
      </c>
      <c r="AI19" s="39">
        <v>265</v>
      </c>
      <c r="AJ19" s="39">
        <v>0</v>
      </c>
      <c r="AK19" s="39">
        <v>1429</v>
      </c>
    </row>
    <row r="20" spans="1:37" ht="12.75">
      <c r="A20" t="s">
        <v>115</v>
      </c>
      <c r="B20" s="35"/>
      <c r="C20" s="64" t="s">
        <v>116</v>
      </c>
      <c r="D20" s="32">
        <v>0</v>
      </c>
      <c r="E20" s="22" t="str">
        <f t="shared" si="0"/>
        <v>..</v>
      </c>
      <c r="F20" s="22" t="str">
        <f t="shared" si="1"/>
        <v>..</v>
      </c>
      <c r="G20" s="22" t="str">
        <f t="shared" si="2"/>
        <v>..</v>
      </c>
      <c r="H20" s="22" t="str">
        <f t="shared" si="3"/>
        <v>..</v>
      </c>
      <c r="I20" s="22" t="str">
        <f t="shared" si="4"/>
        <v>..</v>
      </c>
      <c r="J20" s="22" t="str">
        <f t="shared" si="5"/>
        <v>..</v>
      </c>
      <c r="K20" s="22" t="str">
        <f t="shared" si="6"/>
        <v>..</v>
      </c>
      <c r="L20" s="22" t="str">
        <f t="shared" si="7"/>
        <v>..</v>
      </c>
      <c r="M20" s="22" t="str">
        <f t="shared" si="8"/>
        <v>..</v>
      </c>
      <c r="N20" s="22" t="str">
        <f t="shared" si="9"/>
        <v>..</v>
      </c>
      <c r="O20" s="22" t="str">
        <f t="shared" si="10"/>
        <v>..</v>
      </c>
      <c r="P20" s="22" t="str">
        <f t="shared" si="11"/>
        <v>..</v>
      </c>
      <c r="Q20" s="22" t="str">
        <f t="shared" si="12"/>
        <v>..</v>
      </c>
      <c r="R20" s="22" t="str">
        <f t="shared" si="13"/>
        <v>..</v>
      </c>
      <c r="S20" s="32">
        <v>0</v>
      </c>
      <c r="T20" s="31" t="str">
        <f t="shared" si="14"/>
        <v>..</v>
      </c>
      <c r="U20" s="31" t="str">
        <f t="shared" si="15"/>
        <v>..</v>
      </c>
      <c r="V20" s="38">
        <v>0</v>
      </c>
      <c r="W20" s="39">
        <f t="shared" si="16"/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</row>
    <row r="21" spans="1:37" ht="12.75">
      <c r="A21" t="s">
        <v>59</v>
      </c>
      <c r="B21" s="35"/>
      <c r="C21" s="64" t="s">
        <v>392</v>
      </c>
      <c r="D21" s="32">
        <v>0</v>
      </c>
      <c r="E21" s="22" t="str">
        <f t="shared" si="0"/>
        <v>..</v>
      </c>
      <c r="F21" s="22" t="str">
        <f t="shared" si="1"/>
        <v>..</v>
      </c>
      <c r="G21" s="22" t="str">
        <f t="shared" si="2"/>
        <v>..</v>
      </c>
      <c r="H21" s="22" t="str">
        <f t="shared" si="3"/>
        <v>..</v>
      </c>
      <c r="I21" s="22" t="str">
        <f t="shared" si="4"/>
        <v>..</v>
      </c>
      <c r="J21" s="22" t="str">
        <f t="shared" si="5"/>
        <v>..</v>
      </c>
      <c r="K21" s="22" t="str">
        <f t="shared" si="6"/>
        <v>..</v>
      </c>
      <c r="L21" s="22" t="str">
        <f t="shared" si="7"/>
        <v>..</v>
      </c>
      <c r="M21" s="22" t="str">
        <f t="shared" si="8"/>
        <v>..</v>
      </c>
      <c r="N21" s="22" t="str">
        <f t="shared" si="9"/>
        <v>..</v>
      </c>
      <c r="O21" s="22" t="str">
        <f t="shared" si="10"/>
        <v>..</v>
      </c>
      <c r="P21" s="22" t="str">
        <f t="shared" si="11"/>
        <v>..</v>
      </c>
      <c r="Q21" s="22" t="str">
        <f t="shared" si="12"/>
        <v>..</v>
      </c>
      <c r="R21" s="22" t="str">
        <f t="shared" si="13"/>
        <v>..</v>
      </c>
      <c r="S21" s="32">
        <v>0</v>
      </c>
      <c r="T21" s="31" t="str">
        <f t="shared" si="14"/>
        <v>..</v>
      </c>
      <c r="U21" s="31" t="str">
        <f t="shared" si="15"/>
        <v>..</v>
      </c>
      <c r="V21" s="38">
        <v>0</v>
      </c>
      <c r="W21" s="39">
        <f t="shared" si="16"/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</row>
    <row r="22" spans="1:37" ht="12.75">
      <c r="A22" t="s">
        <v>13</v>
      </c>
      <c r="B22" s="35"/>
      <c r="C22" s="64" t="s">
        <v>99</v>
      </c>
      <c r="D22" s="32">
        <v>0</v>
      </c>
      <c r="E22" s="22" t="str">
        <f t="shared" si="0"/>
        <v>..</v>
      </c>
      <c r="F22" s="22" t="str">
        <f t="shared" si="1"/>
        <v>..</v>
      </c>
      <c r="G22" s="22" t="str">
        <f t="shared" si="2"/>
        <v>..</v>
      </c>
      <c r="H22" s="22" t="str">
        <f t="shared" si="3"/>
        <v>..</v>
      </c>
      <c r="I22" s="22" t="str">
        <f t="shared" si="4"/>
        <v>..</v>
      </c>
      <c r="J22" s="22" t="str">
        <f t="shared" si="5"/>
        <v>..</v>
      </c>
      <c r="K22" s="22" t="str">
        <f t="shared" si="6"/>
        <v>..</v>
      </c>
      <c r="L22" s="22" t="str">
        <f t="shared" si="7"/>
        <v>..</v>
      </c>
      <c r="M22" s="22" t="str">
        <f t="shared" si="8"/>
        <v>..</v>
      </c>
      <c r="N22" s="22" t="str">
        <f t="shared" si="9"/>
        <v>..</v>
      </c>
      <c r="O22" s="22" t="str">
        <f t="shared" si="10"/>
        <v>..</v>
      </c>
      <c r="P22" s="22" t="str">
        <f t="shared" si="11"/>
        <v>..</v>
      </c>
      <c r="Q22" s="22" t="str">
        <f t="shared" si="12"/>
        <v>..</v>
      </c>
      <c r="R22" s="22" t="str">
        <f t="shared" si="13"/>
        <v>..</v>
      </c>
      <c r="S22" s="32">
        <v>23434</v>
      </c>
      <c r="T22" s="31">
        <f t="shared" si="14"/>
        <v>0</v>
      </c>
      <c r="U22" s="31">
        <f t="shared" si="15"/>
        <v>0</v>
      </c>
      <c r="V22" s="38">
        <v>23434</v>
      </c>
      <c r="W22" s="39">
        <f t="shared" si="16"/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</row>
    <row r="23" spans="1:37" ht="12.75">
      <c r="A23" t="s">
        <v>14</v>
      </c>
      <c r="B23" s="35"/>
      <c r="C23" s="64" t="s">
        <v>100</v>
      </c>
      <c r="D23" s="32">
        <v>0</v>
      </c>
      <c r="E23" s="22" t="str">
        <f t="shared" si="0"/>
        <v>..</v>
      </c>
      <c r="F23" s="22" t="str">
        <f t="shared" si="1"/>
        <v>..</v>
      </c>
      <c r="G23" s="22" t="str">
        <f t="shared" si="2"/>
        <v>..</v>
      </c>
      <c r="H23" s="22" t="str">
        <f t="shared" si="3"/>
        <v>..</v>
      </c>
      <c r="I23" s="22" t="str">
        <f t="shared" si="4"/>
        <v>..</v>
      </c>
      <c r="J23" s="22" t="str">
        <f t="shared" si="5"/>
        <v>..</v>
      </c>
      <c r="K23" s="22" t="str">
        <f t="shared" si="6"/>
        <v>..</v>
      </c>
      <c r="L23" s="22" t="str">
        <f t="shared" si="7"/>
        <v>..</v>
      </c>
      <c r="M23" s="22" t="str">
        <f t="shared" si="8"/>
        <v>..</v>
      </c>
      <c r="N23" s="22" t="str">
        <f t="shared" si="9"/>
        <v>..</v>
      </c>
      <c r="O23" s="22" t="str">
        <f t="shared" si="10"/>
        <v>..</v>
      </c>
      <c r="P23" s="22" t="str">
        <f t="shared" si="11"/>
        <v>..</v>
      </c>
      <c r="Q23" s="22" t="str">
        <f t="shared" si="12"/>
        <v>..</v>
      </c>
      <c r="R23" s="22" t="str">
        <f t="shared" si="13"/>
        <v>..</v>
      </c>
      <c r="S23" s="32">
        <v>47073</v>
      </c>
      <c r="T23" s="31">
        <f t="shared" si="14"/>
        <v>0</v>
      </c>
      <c r="U23" s="31">
        <f t="shared" si="15"/>
        <v>0</v>
      </c>
      <c r="V23" s="38">
        <v>47073</v>
      </c>
      <c r="W23" s="39">
        <f t="shared" si="16"/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</row>
    <row r="24" spans="1:37" ht="12.75">
      <c r="A24" t="s">
        <v>267</v>
      </c>
      <c r="B24" s="35"/>
      <c r="C24" s="64" t="s">
        <v>101</v>
      </c>
      <c r="D24" s="32">
        <v>1730</v>
      </c>
      <c r="E24" s="22">
        <f t="shared" si="0"/>
        <v>0.11</v>
      </c>
      <c r="F24" s="22">
        <f t="shared" si="1"/>
        <v>0.17</v>
      </c>
      <c r="G24" s="22">
        <f t="shared" si="2"/>
        <v>0.11</v>
      </c>
      <c r="H24" s="22">
        <f t="shared" si="3"/>
        <v>0.39</v>
      </c>
      <c r="I24" s="22">
        <f t="shared" si="4"/>
        <v>0.58</v>
      </c>
      <c r="J24" s="22">
        <f t="shared" si="5"/>
        <v>0.03</v>
      </c>
      <c r="K24" s="22">
        <f t="shared" si="6"/>
        <v>0.49</v>
      </c>
      <c r="L24" s="22">
        <f t="shared" si="7"/>
        <v>0.5</v>
      </c>
      <c r="M24" s="22">
        <f t="shared" si="8"/>
        <v>0.45</v>
      </c>
      <c r="N24" s="22">
        <f t="shared" si="9"/>
        <v>0.49</v>
      </c>
      <c r="O24" s="22">
        <f t="shared" si="10"/>
        <v>0.41</v>
      </c>
      <c r="P24" s="22">
        <f t="shared" si="11"/>
        <v>0.57</v>
      </c>
      <c r="Q24" s="22" t="str">
        <f t="shared" si="12"/>
        <v>..</v>
      </c>
      <c r="R24" s="22">
        <f t="shared" si="13"/>
        <v>0.44</v>
      </c>
      <c r="S24" s="32">
        <v>1730</v>
      </c>
      <c r="T24" s="31">
        <f t="shared" si="14"/>
        <v>1</v>
      </c>
      <c r="U24" s="73">
        <f t="shared" si="15"/>
        <v>1</v>
      </c>
      <c r="V24" s="38">
        <v>1730</v>
      </c>
      <c r="W24" s="39">
        <f t="shared" si="16"/>
        <v>1730</v>
      </c>
      <c r="X24" s="39">
        <v>93</v>
      </c>
      <c r="Y24" s="39">
        <v>147</v>
      </c>
      <c r="Z24" s="39">
        <v>89</v>
      </c>
      <c r="AA24" s="39">
        <v>408</v>
      </c>
      <c r="AB24" s="39">
        <v>29</v>
      </c>
      <c r="AC24" s="39">
        <v>0</v>
      </c>
      <c r="AD24" s="39">
        <v>766</v>
      </c>
      <c r="AE24" s="39">
        <v>95</v>
      </c>
      <c r="AF24" s="39">
        <v>146</v>
      </c>
      <c r="AG24" s="39">
        <v>107</v>
      </c>
      <c r="AH24" s="39">
        <v>594</v>
      </c>
      <c r="AI24" s="39">
        <v>22</v>
      </c>
      <c r="AJ24" s="39">
        <v>0</v>
      </c>
      <c r="AK24" s="39">
        <v>964</v>
      </c>
    </row>
    <row r="25" spans="1:37" ht="12.75">
      <c r="A25" t="s">
        <v>60</v>
      </c>
      <c r="B25" s="35"/>
      <c r="C25" s="64" t="s">
        <v>393</v>
      </c>
      <c r="D25" s="32">
        <v>28</v>
      </c>
      <c r="E25" s="22">
        <f t="shared" si="0"/>
        <v>0.04</v>
      </c>
      <c r="F25" s="22">
        <f t="shared" si="1"/>
        <v>0.18</v>
      </c>
      <c r="G25" s="22">
        <f t="shared" si="2"/>
        <v>0.11</v>
      </c>
      <c r="H25" s="22">
        <f t="shared" si="3"/>
        <v>0.32</v>
      </c>
      <c r="I25" s="22">
        <f t="shared" si="4"/>
        <v>0.64</v>
      </c>
      <c r="J25" s="22">
        <f t="shared" si="5"/>
        <v>0.04</v>
      </c>
      <c r="K25" s="22">
        <f t="shared" si="6"/>
        <v>1</v>
      </c>
      <c r="L25" s="22">
        <f t="shared" si="7"/>
        <v>0</v>
      </c>
      <c r="M25" s="22">
        <f t="shared" si="8"/>
        <v>0.67</v>
      </c>
      <c r="N25" s="22">
        <f t="shared" si="9"/>
        <v>0.33</v>
      </c>
      <c r="O25" s="22">
        <f t="shared" si="10"/>
        <v>0.44</v>
      </c>
      <c r="P25" s="22">
        <f t="shared" si="11"/>
        <v>0</v>
      </c>
      <c r="Q25" s="22" t="str">
        <f t="shared" si="12"/>
        <v>..</v>
      </c>
      <c r="R25" s="22">
        <f t="shared" si="13"/>
        <v>0.39</v>
      </c>
      <c r="S25" s="32">
        <v>28</v>
      </c>
      <c r="T25" s="31">
        <f t="shared" si="14"/>
        <v>1</v>
      </c>
      <c r="U25" s="31">
        <f t="shared" si="15"/>
        <v>1</v>
      </c>
      <c r="V25" s="38">
        <v>28</v>
      </c>
      <c r="W25" s="39">
        <f t="shared" si="16"/>
        <v>28</v>
      </c>
      <c r="X25" s="39">
        <v>1</v>
      </c>
      <c r="Y25" s="39">
        <v>0</v>
      </c>
      <c r="Z25" s="39">
        <v>2</v>
      </c>
      <c r="AA25" s="39">
        <v>8</v>
      </c>
      <c r="AB25" s="39">
        <v>0</v>
      </c>
      <c r="AC25" s="39">
        <v>0</v>
      </c>
      <c r="AD25" s="39">
        <v>11</v>
      </c>
      <c r="AE25" s="39">
        <v>0</v>
      </c>
      <c r="AF25" s="39">
        <v>5</v>
      </c>
      <c r="AG25" s="39">
        <v>1</v>
      </c>
      <c r="AH25" s="39">
        <v>10</v>
      </c>
      <c r="AI25" s="39">
        <v>1</v>
      </c>
      <c r="AJ25" s="39">
        <v>0</v>
      </c>
      <c r="AK25" s="39">
        <v>17</v>
      </c>
    </row>
    <row r="26" spans="1:37" ht="12.75">
      <c r="A26" t="s">
        <v>268</v>
      </c>
      <c r="B26" s="35"/>
      <c r="C26" s="64" t="s">
        <v>102</v>
      </c>
      <c r="D26" s="32">
        <v>199</v>
      </c>
      <c r="E26" s="22">
        <f t="shared" si="0"/>
        <v>0.16</v>
      </c>
      <c r="F26" s="22">
        <f t="shared" si="1"/>
        <v>0.09</v>
      </c>
      <c r="G26" s="22">
        <f t="shared" si="2"/>
        <v>0.08</v>
      </c>
      <c r="H26" s="22">
        <f t="shared" si="3"/>
        <v>0.32</v>
      </c>
      <c r="I26" s="22">
        <f t="shared" si="4"/>
        <v>0.63</v>
      </c>
      <c r="J26" s="22">
        <f t="shared" si="5"/>
        <v>0.05</v>
      </c>
      <c r="K26" s="22">
        <f t="shared" si="6"/>
        <v>0.58</v>
      </c>
      <c r="L26" s="22">
        <f t="shared" si="7"/>
        <v>0.61</v>
      </c>
      <c r="M26" s="22">
        <f t="shared" si="8"/>
        <v>0.73</v>
      </c>
      <c r="N26" s="22">
        <f t="shared" si="9"/>
        <v>0.63</v>
      </c>
      <c r="O26" s="22">
        <f t="shared" si="10"/>
        <v>0.48</v>
      </c>
      <c r="P26" s="22">
        <f t="shared" si="11"/>
        <v>0.4</v>
      </c>
      <c r="Q26" s="22" t="str">
        <f t="shared" si="12"/>
        <v>..</v>
      </c>
      <c r="R26" s="22">
        <f t="shared" si="13"/>
        <v>0.52</v>
      </c>
      <c r="S26" s="32">
        <v>199</v>
      </c>
      <c r="T26" s="31">
        <f t="shared" si="14"/>
        <v>1</v>
      </c>
      <c r="U26" s="31">
        <f t="shared" si="15"/>
        <v>1</v>
      </c>
      <c r="V26" s="38">
        <v>199</v>
      </c>
      <c r="W26" s="39">
        <f t="shared" si="16"/>
        <v>199</v>
      </c>
      <c r="X26" s="39">
        <v>18</v>
      </c>
      <c r="Y26" s="39">
        <v>11</v>
      </c>
      <c r="Z26" s="39">
        <v>11</v>
      </c>
      <c r="AA26" s="39">
        <v>60</v>
      </c>
      <c r="AB26" s="39">
        <v>4</v>
      </c>
      <c r="AC26" s="39">
        <v>0</v>
      </c>
      <c r="AD26" s="39">
        <v>104</v>
      </c>
      <c r="AE26" s="39">
        <v>13</v>
      </c>
      <c r="AF26" s="39">
        <v>7</v>
      </c>
      <c r="AG26" s="39">
        <v>4</v>
      </c>
      <c r="AH26" s="39">
        <v>65</v>
      </c>
      <c r="AI26" s="39">
        <v>6</v>
      </c>
      <c r="AJ26" s="39">
        <v>0</v>
      </c>
      <c r="AK26" s="39">
        <v>95</v>
      </c>
    </row>
    <row r="27" spans="1:37" ht="12.75">
      <c r="A27" t="s">
        <v>271</v>
      </c>
      <c r="B27" s="35"/>
      <c r="C27" s="64" t="s">
        <v>106</v>
      </c>
      <c r="D27" s="32">
        <v>29669</v>
      </c>
      <c r="E27" s="22">
        <f t="shared" si="0"/>
        <v>0.15</v>
      </c>
      <c r="F27" s="22">
        <f t="shared" si="1"/>
        <v>0.24</v>
      </c>
      <c r="G27" s="22">
        <f t="shared" si="2"/>
        <v>0.18</v>
      </c>
      <c r="H27" s="22">
        <f t="shared" si="3"/>
        <v>0.57</v>
      </c>
      <c r="I27" s="22">
        <f t="shared" si="4"/>
        <v>0.41</v>
      </c>
      <c r="J27" s="22">
        <f t="shared" si="5"/>
        <v>0.02</v>
      </c>
      <c r="K27" s="22">
        <f t="shared" si="6"/>
        <v>0.5</v>
      </c>
      <c r="L27" s="22">
        <f t="shared" si="7"/>
        <v>0.49</v>
      </c>
      <c r="M27" s="22">
        <f t="shared" si="8"/>
        <v>0.51</v>
      </c>
      <c r="N27" s="22">
        <f t="shared" si="9"/>
        <v>0.5</v>
      </c>
      <c r="O27" s="22">
        <f t="shared" si="10"/>
        <v>0.54</v>
      </c>
      <c r="P27" s="22">
        <f t="shared" si="11"/>
        <v>0.49</v>
      </c>
      <c r="Q27" s="22" t="str">
        <f t="shared" si="12"/>
        <v>..</v>
      </c>
      <c r="R27" s="22">
        <f t="shared" si="13"/>
        <v>0.51</v>
      </c>
      <c r="S27" s="32">
        <v>229669</v>
      </c>
      <c r="T27" s="31">
        <f t="shared" si="14"/>
        <v>0.13</v>
      </c>
      <c r="U27" s="31">
        <f t="shared" si="15"/>
        <v>0.13</v>
      </c>
      <c r="V27" s="38">
        <v>229669</v>
      </c>
      <c r="W27" s="39">
        <f t="shared" si="16"/>
        <v>29669</v>
      </c>
      <c r="X27" s="39">
        <v>2189</v>
      </c>
      <c r="Y27" s="39">
        <v>3495</v>
      </c>
      <c r="Z27" s="39">
        <v>2740</v>
      </c>
      <c r="AA27" s="39">
        <v>6515</v>
      </c>
      <c r="AB27" s="39">
        <v>300</v>
      </c>
      <c r="AC27" s="39">
        <v>0</v>
      </c>
      <c r="AD27" s="39">
        <v>15239</v>
      </c>
      <c r="AE27" s="39">
        <v>2180</v>
      </c>
      <c r="AF27" s="39">
        <v>3659</v>
      </c>
      <c r="AG27" s="39">
        <v>2677</v>
      </c>
      <c r="AH27" s="39">
        <v>5601</v>
      </c>
      <c r="AI27" s="39">
        <v>313</v>
      </c>
      <c r="AJ27" s="39">
        <v>0</v>
      </c>
      <c r="AK27" s="39">
        <v>14430</v>
      </c>
    </row>
    <row r="28" spans="1:37" ht="12.75">
      <c r="A28" t="s">
        <v>272</v>
      </c>
      <c r="B28" s="35"/>
      <c r="C28" s="64" t="s">
        <v>108</v>
      </c>
      <c r="D28" s="32">
        <v>595</v>
      </c>
      <c r="E28" s="22">
        <f t="shared" si="0"/>
        <v>0.05</v>
      </c>
      <c r="F28" s="22">
        <f t="shared" si="1"/>
        <v>0.11</v>
      </c>
      <c r="G28" s="22">
        <f t="shared" si="2"/>
        <v>0.11</v>
      </c>
      <c r="H28" s="22">
        <f t="shared" si="3"/>
        <v>0.28</v>
      </c>
      <c r="I28" s="22">
        <f t="shared" si="4"/>
        <v>0.67</v>
      </c>
      <c r="J28" s="22">
        <f t="shared" si="5"/>
        <v>0.05</v>
      </c>
      <c r="K28" s="22">
        <f t="shared" si="6"/>
        <v>0.38</v>
      </c>
      <c r="L28" s="22">
        <f t="shared" si="7"/>
        <v>0.54</v>
      </c>
      <c r="M28" s="22">
        <f t="shared" si="8"/>
        <v>0.6</v>
      </c>
      <c r="N28" s="22">
        <f t="shared" si="9"/>
        <v>0.53</v>
      </c>
      <c r="O28" s="22">
        <f t="shared" si="10"/>
        <v>0.36</v>
      </c>
      <c r="P28" s="22">
        <f t="shared" si="11"/>
        <v>0.61</v>
      </c>
      <c r="Q28" s="22" t="str">
        <f t="shared" si="12"/>
        <v>..</v>
      </c>
      <c r="R28" s="22">
        <f t="shared" si="13"/>
        <v>0.42</v>
      </c>
      <c r="S28" s="32">
        <v>595</v>
      </c>
      <c r="T28" s="31">
        <f t="shared" si="14"/>
        <v>1</v>
      </c>
      <c r="U28" s="31">
        <f t="shared" si="15"/>
        <v>1</v>
      </c>
      <c r="V28" s="38">
        <v>595</v>
      </c>
      <c r="W28" s="39">
        <f t="shared" si="16"/>
        <v>595</v>
      </c>
      <c r="X28" s="39">
        <v>12</v>
      </c>
      <c r="Y28" s="39">
        <v>36</v>
      </c>
      <c r="Z28" s="39">
        <v>40</v>
      </c>
      <c r="AA28" s="39">
        <v>143</v>
      </c>
      <c r="AB28" s="39">
        <v>17</v>
      </c>
      <c r="AC28" s="39">
        <v>0</v>
      </c>
      <c r="AD28" s="39">
        <v>248</v>
      </c>
      <c r="AE28" s="39">
        <v>20</v>
      </c>
      <c r="AF28" s="39">
        <v>31</v>
      </c>
      <c r="AG28" s="39">
        <v>27</v>
      </c>
      <c r="AH28" s="39">
        <v>258</v>
      </c>
      <c r="AI28" s="39">
        <v>11</v>
      </c>
      <c r="AJ28" s="39">
        <v>0</v>
      </c>
      <c r="AK28" s="39">
        <v>347</v>
      </c>
    </row>
    <row r="29" spans="1:37" ht="12.75">
      <c r="A29" t="s">
        <v>15</v>
      </c>
      <c r="B29" s="35"/>
      <c r="C29" s="64" t="s">
        <v>104</v>
      </c>
      <c r="D29" s="32">
        <v>22346</v>
      </c>
      <c r="E29" s="22" t="str">
        <f t="shared" si="0"/>
        <v>..</v>
      </c>
      <c r="F29" s="22" t="str">
        <f t="shared" si="1"/>
        <v>..</v>
      </c>
      <c r="G29" s="22" t="str">
        <f t="shared" si="2"/>
        <v>..</v>
      </c>
      <c r="H29" s="22" t="str">
        <f t="shared" si="3"/>
        <v>..</v>
      </c>
      <c r="I29" s="22" t="str">
        <f t="shared" si="4"/>
        <v>..</v>
      </c>
      <c r="J29" s="22" t="str">
        <f t="shared" si="5"/>
        <v>..</v>
      </c>
      <c r="K29" s="22" t="str">
        <f t="shared" si="6"/>
        <v>..</v>
      </c>
      <c r="L29" s="22" t="str">
        <f t="shared" si="7"/>
        <v>..</v>
      </c>
      <c r="M29" s="22" t="str">
        <f t="shared" si="8"/>
        <v>..</v>
      </c>
      <c r="N29" s="22" t="str">
        <f t="shared" si="9"/>
        <v>..</v>
      </c>
      <c r="O29" s="22" t="str">
        <f t="shared" si="10"/>
        <v>..</v>
      </c>
      <c r="P29" s="22" t="str">
        <f t="shared" si="11"/>
        <v>..</v>
      </c>
      <c r="Q29" s="22">
        <f t="shared" si="12"/>
        <v>0.42</v>
      </c>
      <c r="R29" s="22">
        <f t="shared" si="13"/>
        <v>0.42</v>
      </c>
      <c r="S29" s="32">
        <v>22402</v>
      </c>
      <c r="T29" s="31">
        <f t="shared" si="14"/>
        <v>0</v>
      </c>
      <c r="U29" s="31">
        <f t="shared" si="15"/>
        <v>1</v>
      </c>
      <c r="V29" s="38">
        <v>22402</v>
      </c>
      <c r="W29" s="39">
        <f t="shared" si="16"/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9472</v>
      </c>
      <c r="AD29" s="39">
        <v>9472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12874</v>
      </c>
      <c r="AK29" s="39">
        <v>12874</v>
      </c>
    </row>
    <row r="30" spans="1:37" ht="12.75">
      <c r="A30" t="s">
        <v>277</v>
      </c>
      <c r="B30" s="35"/>
      <c r="C30" s="64" t="s">
        <v>113</v>
      </c>
      <c r="D30" s="32">
        <v>78</v>
      </c>
      <c r="E30" s="22">
        <f t="shared" si="0"/>
        <v>0</v>
      </c>
      <c r="F30" s="22">
        <f t="shared" si="1"/>
        <v>0</v>
      </c>
      <c r="G30" s="22">
        <f t="shared" si="2"/>
        <v>0</v>
      </c>
      <c r="H30" s="22">
        <f t="shared" si="3"/>
        <v>0</v>
      </c>
      <c r="I30" s="22">
        <f t="shared" si="4"/>
        <v>0.81</v>
      </c>
      <c r="J30" s="22">
        <f t="shared" si="5"/>
        <v>0.19</v>
      </c>
      <c r="K30" s="22" t="str">
        <f t="shared" si="6"/>
        <v>..</v>
      </c>
      <c r="L30" s="22" t="str">
        <f t="shared" si="7"/>
        <v>..</v>
      </c>
      <c r="M30" s="22" t="str">
        <f t="shared" si="8"/>
        <v>..</v>
      </c>
      <c r="N30" s="22" t="str">
        <f t="shared" si="9"/>
        <v>..</v>
      </c>
      <c r="O30" s="22">
        <f t="shared" si="10"/>
        <v>0.4</v>
      </c>
      <c r="P30" s="22">
        <f t="shared" si="11"/>
        <v>0.13</v>
      </c>
      <c r="Q30" s="22" t="str">
        <f t="shared" si="12"/>
        <v>..</v>
      </c>
      <c r="R30" s="22">
        <f t="shared" si="13"/>
        <v>0.35</v>
      </c>
      <c r="S30" s="32">
        <v>78</v>
      </c>
      <c r="T30" s="31">
        <f t="shared" si="14"/>
        <v>1</v>
      </c>
      <c r="U30" s="31">
        <f t="shared" si="15"/>
        <v>1</v>
      </c>
      <c r="V30" s="38">
        <v>78</v>
      </c>
      <c r="W30" s="39">
        <f t="shared" si="16"/>
        <v>78</v>
      </c>
      <c r="X30" s="39">
        <v>0</v>
      </c>
      <c r="Y30" s="39">
        <v>0</v>
      </c>
      <c r="Z30" s="39">
        <v>0</v>
      </c>
      <c r="AA30" s="39">
        <v>25</v>
      </c>
      <c r="AB30" s="39">
        <v>2</v>
      </c>
      <c r="AC30" s="39">
        <v>0</v>
      </c>
      <c r="AD30" s="39">
        <v>27</v>
      </c>
      <c r="AE30" s="39">
        <v>0</v>
      </c>
      <c r="AF30" s="39">
        <v>0</v>
      </c>
      <c r="AG30" s="39">
        <v>0</v>
      </c>
      <c r="AH30" s="39">
        <v>38</v>
      </c>
      <c r="AI30" s="39">
        <v>13</v>
      </c>
      <c r="AJ30" s="39">
        <v>0</v>
      </c>
      <c r="AK30" s="39">
        <v>51</v>
      </c>
    </row>
    <row r="31" spans="1:37" ht="12.75" customHeight="1">
      <c r="A31" t="s">
        <v>270</v>
      </c>
      <c r="B31" s="35"/>
      <c r="C31" s="64" t="s">
        <v>105</v>
      </c>
      <c r="D31" s="32">
        <v>7217</v>
      </c>
      <c r="E31" s="22">
        <f t="shared" si="0"/>
        <v>0.14</v>
      </c>
      <c r="F31" s="22">
        <f t="shared" si="1"/>
        <v>0.14</v>
      </c>
      <c r="G31" s="22">
        <f t="shared" si="2"/>
        <v>0.1</v>
      </c>
      <c r="H31" s="22">
        <f t="shared" si="3"/>
        <v>0.38</v>
      </c>
      <c r="I31" s="22">
        <f t="shared" si="4"/>
        <v>0.61</v>
      </c>
      <c r="J31" s="22">
        <f t="shared" si="5"/>
        <v>0.01</v>
      </c>
      <c r="K31" s="22">
        <f t="shared" si="6"/>
        <v>0.5</v>
      </c>
      <c r="L31" s="22">
        <f t="shared" si="7"/>
        <v>0.46</v>
      </c>
      <c r="M31" s="22">
        <f t="shared" si="8"/>
        <v>0.52</v>
      </c>
      <c r="N31" s="22">
        <f t="shared" si="9"/>
        <v>0.49</v>
      </c>
      <c r="O31" s="22">
        <f t="shared" si="10"/>
        <v>0.37</v>
      </c>
      <c r="P31" s="22">
        <f t="shared" si="11"/>
        <v>0.59</v>
      </c>
      <c r="Q31" s="22" t="str">
        <f t="shared" si="12"/>
        <v>..</v>
      </c>
      <c r="R31" s="22">
        <f t="shared" si="13"/>
        <v>0.42</v>
      </c>
      <c r="S31" s="32">
        <v>7217</v>
      </c>
      <c r="T31" s="31">
        <f t="shared" si="14"/>
        <v>1</v>
      </c>
      <c r="U31" s="31">
        <f t="shared" si="15"/>
        <v>1</v>
      </c>
      <c r="V31" s="38">
        <v>7217</v>
      </c>
      <c r="W31" s="39">
        <f t="shared" si="16"/>
        <v>7217</v>
      </c>
      <c r="X31" s="39">
        <v>489</v>
      </c>
      <c r="Y31" s="39">
        <v>465</v>
      </c>
      <c r="Z31" s="39">
        <v>379</v>
      </c>
      <c r="AA31" s="39">
        <v>1651</v>
      </c>
      <c r="AB31" s="39">
        <v>46</v>
      </c>
      <c r="AC31" s="39">
        <v>0</v>
      </c>
      <c r="AD31" s="39">
        <v>3030</v>
      </c>
      <c r="AE31" s="39">
        <v>492</v>
      </c>
      <c r="AF31" s="39">
        <v>548</v>
      </c>
      <c r="AG31" s="39">
        <v>351</v>
      </c>
      <c r="AH31" s="39">
        <v>2764</v>
      </c>
      <c r="AI31" s="39">
        <v>32</v>
      </c>
      <c r="AJ31" s="39">
        <v>0</v>
      </c>
      <c r="AK31" s="39">
        <v>4187</v>
      </c>
    </row>
    <row r="32" spans="1:37" ht="22.5">
      <c r="A32" t="s">
        <v>273</v>
      </c>
      <c r="B32" s="35"/>
      <c r="C32" s="3" t="s">
        <v>4</v>
      </c>
      <c r="D32" s="32">
        <v>716</v>
      </c>
      <c r="E32" s="22">
        <f t="shared" si="0"/>
        <v>0.01</v>
      </c>
      <c r="F32" s="22">
        <f t="shared" si="1"/>
        <v>0.04</v>
      </c>
      <c r="G32" s="22">
        <f t="shared" si="2"/>
        <v>0.12</v>
      </c>
      <c r="H32" s="22">
        <f t="shared" si="3"/>
        <v>0.18</v>
      </c>
      <c r="I32" s="22">
        <f t="shared" si="4"/>
        <v>0.8</v>
      </c>
      <c r="J32" s="22">
        <f t="shared" si="5"/>
        <v>0.03</v>
      </c>
      <c r="K32" s="22">
        <f t="shared" si="6"/>
        <v>0.43</v>
      </c>
      <c r="L32" s="22">
        <f t="shared" si="7"/>
        <v>0.47</v>
      </c>
      <c r="M32" s="22">
        <f t="shared" si="8"/>
        <v>0.48</v>
      </c>
      <c r="N32" s="22">
        <f t="shared" si="9"/>
        <v>0.47</v>
      </c>
      <c r="O32" s="22">
        <f t="shared" si="10"/>
        <v>0.4</v>
      </c>
      <c r="P32" s="22">
        <f t="shared" si="11"/>
        <v>0.44</v>
      </c>
      <c r="Q32" s="22" t="str">
        <f t="shared" si="12"/>
        <v>..</v>
      </c>
      <c r="R32" s="22">
        <f t="shared" si="13"/>
        <v>0.41</v>
      </c>
      <c r="S32" s="32">
        <v>716</v>
      </c>
      <c r="T32" s="31">
        <f t="shared" si="14"/>
        <v>1</v>
      </c>
      <c r="U32" s="31">
        <f t="shared" si="15"/>
        <v>1</v>
      </c>
      <c r="V32" s="38">
        <v>716</v>
      </c>
      <c r="W32" s="39">
        <f t="shared" si="16"/>
        <v>716</v>
      </c>
      <c r="X32" s="39">
        <v>3</v>
      </c>
      <c r="Y32" s="39">
        <v>15</v>
      </c>
      <c r="Z32" s="39">
        <v>42</v>
      </c>
      <c r="AA32" s="39">
        <v>228</v>
      </c>
      <c r="AB32" s="39">
        <v>8</v>
      </c>
      <c r="AC32" s="39">
        <v>0</v>
      </c>
      <c r="AD32" s="39">
        <v>296</v>
      </c>
      <c r="AE32" s="39">
        <v>4</v>
      </c>
      <c r="AF32" s="39">
        <v>17</v>
      </c>
      <c r="AG32" s="39">
        <v>46</v>
      </c>
      <c r="AH32" s="39">
        <v>343</v>
      </c>
      <c r="AI32" s="39">
        <v>10</v>
      </c>
      <c r="AJ32" s="39">
        <v>0</v>
      </c>
      <c r="AK32" s="39">
        <v>420</v>
      </c>
    </row>
    <row r="33" spans="1:37" ht="12.75">
      <c r="A33" t="s">
        <v>117</v>
      </c>
      <c r="B33" s="35"/>
      <c r="C33" s="64" t="s">
        <v>118</v>
      </c>
      <c r="D33" s="32">
        <v>0</v>
      </c>
      <c r="E33" s="22" t="str">
        <f t="shared" si="0"/>
        <v>..</v>
      </c>
      <c r="F33" s="22" t="str">
        <f t="shared" si="1"/>
        <v>..</v>
      </c>
      <c r="G33" s="22" t="str">
        <f t="shared" si="2"/>
        <v>..</v>
      </c>
      <c r="H33" s="22" t="str">
        <f t="shared" si="3"/>
        <v>..</v>
      </c>
      <c r="I33" s="22" t="str">
        <f t="shared" si="4"/>
        <v>..</v>
      </c>
      <c r="J33" s="22" t="str">
        <f t="shared" si="5"/>
        <v>..</v>
      </c>
      <c r="K33" s="22" t="str">
        <f t="shared" si="6"/>
        <v>..</v>
      </c>
      <c r="L33" s="22" t="str">
        <f t="shared" si="7"/>
        <v>..</v>
      </c>
      <c r="M33" s="22" t="str">
        <f t="shared" si="8"/>
        <v>..</v>
      </c>
      <c r="N33" s="22" t="str">
        <f t="shared" si="9"/>
        <v>..</v>
      </c>
      <c r="O33" s="22" t="str">
        <f t="shared" si="10"/>
        <v>..</v>
      </c>
      <c r="P33" s="22" t="str">
        <f t="shared" si="11"/>
        <v>..</v>
      </c>
      <c r="Q33" s="22" t="str">
        <f t="shared" si="12"/>
        <v>..</v>
      </c>
      <c r="R33" s="22" t="str">
        <f t="shared" si="13"/>
        <v>..</v>
      </c>
      <c r="S33" s="32">
        <v>0</v>
      </c>
      <c r="T33" s="31" t="str">
        <f t="shared" si="14"/>
        <v>..</v>
      </c>
      <c r="U33" s="31" t="str">
        <f t="shared" si="15"/>
        <v>..</v>
      </c>
      <c r="V33" s="38">
        <v>0</v>
      </c>
      <c r="W33" s="39">
        <f t="shared" si="16"/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</row>
    <row r="34" spans="1:37" ht="12.75">
      <c r="A34" t="s">
        <v>276</v>
      </c>
      <c r="B34" s="35"/>
      <c r="C34" s="64" t="s">
        <v>111</v>
      </c>
      <c r="D34" s="32">
        <v>6933</v>
      </c>
      <c r="E34" s="22">
        <f t="shared" si="0"/>
        <v>0</v>
      </c>
      <c r="F34" s="22">
        <f t="shared" si="1"/>
        <v>0.05</v>
      </c>
      <c r="G34" s="22">
        <f t="shared" si="2"/>
        <v>0.07</v>
      </c>
      <c r="H34" s="22">
        <f t="shared" si="3"/>
        <v>0.12</v>
      </c>
      <c r="I34" s="22">
        <f t="shared" si="4"/>
        <v>0.7</v>
      </c>
      <c r="J34" s="22">
        <f t="shared" si="5"/>
        <v>0.18</v>
      </c>
      <c r="K34" s="22">
        <f t="shared" si="6"/>
        <v>0.64</v>
      </c>
      <c r="L34" s="22">
        <f t="shared" si="7"/>
        <v>0.43</v>
      </c>
      <c r="M34" s="22">
        <f t="shared" si="8"/>
        <v>0.56</v>
      </c>
      <c r="N34" s="22">
        <f t="shared" si="9"/>
        <v>0.51</v>
      </c>
      <c r="O34" s="22">
        <f t="shared" si="10"/>
        <v>0.5</v>
      </c>
      <c r="P34" s="22">
        <f t="shared" si="11"/>
        <v>0.48</v>
      </c>
      <c r="Q34" s="22" t="str">
        <f t="shared" si="12"/>
        <v>..</v>
      </c>
      <c r="R34" s="22">
        <f t="shared" si="13"/>
        <v>0.5</v>
      </c>
      <c r="S34" s="32">
        <v>6933</v>
      </c>
      <c r="T34" s="31">
        <f t="shared" si="14"/>
        <v>1</v>
      </c>
      <c r="U34" s="31">
        <f t="shared" si="15"/>
        <v>1</v>
      </c>
      <c r="V34" s="38">
        <v>6933</v>
      </c>
      <c r="W34" s="39">
        <f t="shared" si="16"/>
        <v>6933</v>
      </c>
      <c r="X34" s="39">
        <v>9</v>
      </c>
      <c r="Y34" s="39">
        <v>138</v>
      </c>
      <c r="Z34" s="39">
        <v>281</v>
      </c>
      <c r="AA34" s="39">
        <v>2444</v>
      </c>
      <c r="AB34" s="39">
        <v>591</v>
      </c>
      <c r="AC34" s="39">
        <v>0</v>
      </c>
      <c r="AD34" s="39">
        <v>3463</v>
      </c>
      <c r="AE34" s="39">
        <v>5</v>
      </c>
      <c r="AF34" s="39">
        <v>183</v>
      </c>
      <c r="AG34" s="39">
        <v>223</v>
      </c>
      <c r="AH34" s="39">
        <v>2425</v>
      </c>
      <c r="AI34" s="39">
        <v>634</v>
      </c>
      <c r="AJ34" s="39">
        <v>0</v>
      </c>
      <c r="AK34" s="39">
        <v>3470</v>
      </c>
    </row>
    <row r="35" spans="1:37" ht="12.75">
      <c r="A35" t="s">
        <v>274</v>
      </c>
      <c r="B35" s="35"/>
      <c r="C35" s="64" t="s">
        <v>109</v>
      </c>
      <c r="D35" s="32">
        <v>3312</v>
      </c>
      <c r="E35" s="22">
        <f t="shared" si="0"/>
        <v>0.12</v>
      </c>
      <c r="F35" s="22">
        <f t="shared" si="1"/>
        <v>0.15</v>
      </c>
      <c r="G35" s="22">
        <f t="shared" si="2"/>
        <v>0.1</v>
      </c>
      <c r="H35" s="22">
        <f t="shared" si="3"/>
        <v>0.37</v>
      </c>
      <c r="I35" s="22">
        <f t="shared" si="4"/>
        <v>0.6</v>
      </c>
      <c r="J35" s="22">
        <f t="shared" si="5"/>
        <v>0.02</v>
      </c>
      <c r="K35" s="22">
        <f t="shared" si="6"/>
        <v>0.5</v>
      </c>
      <c r="L35" s="22">
        <f t="shared" si="7"/>
        <v>0.49</v>
      </c>
      <c r="M35" s="22">
        <f t="shared" si="8"/>
        <v>0.54</v>
      </c>
      <c r="N35" s="22">
        <f t="shared" si="9"/>
        <v>0.51</v>
      </c>
      <c r="O35" s="22">
        <f t="shared" si="10"/>
        <v>0.27</v>
      </c>
      <c r="P35" s="22">
        <f t="shared" si="11"/>
        <v>0.45</v>
      </c>
      <c r="Q35" s="22" t="str">
        <f t="shared" si="12"/>
        <v>..</v>
      </c>
      <c r="R35" s="22">
        <f t="shared" si="13"/>
        <v>0.36</v>
      </c>
      <c r="S35" s="32">
        <v>3312</v>
      </c>
      <c r="T35" s="31">
        <f t="shared" si="14"/>
        <v>1</v>
      </c>
      <c r="U35" s="31">
        <f t="shared" si="15"/>
        <v>1</v>
      </c>
      <c r="V35" s="38">
        <v>3312</v>
      </c>
      <c r="W35" s="39">
        <f t="shared" si="16"/>
        <v>3312</v>
      </c>
      <c r="X35" s="39">
        <v>192</v>
      </c>
      <c r="Y35" s="39">
        <v>249</v>
      </c>
      <c r="Z35" s="39">
        <v>184</v>
      </c>
      <c r="AA35" s="39">
        <v>545</v>
      </c>
      <c r="AB35" s="39">
        <v>34</v>
      </c>
      <c r="AC35" s="39">
        <v>0</v>
      </c>
      <c r="AD35" s="39">
        <v>1204</v>
      </c>
      <c r="AE35" s="39">
        <v>194</v>
      </c>
      <c r="AF35" s="39">
        <v>260</v>
      </c>
      <c r="AG35" s="39">
        <v>157</v>
      </c>
      <c r="AH35" s="39">
        <v>1456</v>
      </c>
      <c r="AI35" s="39">
        <v>41</v>
      </c>
      <c r="AJ35" s="39">
        <v>0</v>
      </c>
      <c r="AK35" s="39">
        <v>2108</v>
      </c>
    </row>
    <row r="36" spans="1:37" ht="12.75">
      <c r="A36" t="s">
        <v>275</v>
      </c>
      <c r="B36" s="35"/>
      <c r="C36" s="64" t="s">
        <v>110</v>
      </c>
      <c r="D36" s="32">
        <v>4477</v>
      </c>
      <c r="E36" s="22">
        <f t="shared" si="0"/>
        <v>0.01</v>
      </c>
      <c r="F36" s="22">
        <f t="shared" si="1"/>
        <v>0.04</v>
      </c>
      <c r="G36" s="22">
        <f t="shared" si="2"/>
        <v>0.06</v>
      </c>
      <c r="H36" s="22">
        <f t="shared" si="3"/>
        <v>0.11</v>
      </c>
      <c r="I36" s="22">
        <f t="shared" si="4"/>
        <v>0.87</v>
      </c>
      <c r="J36" s="22">
        <f t="shared" si="5"/>
        <v>0.02</v>
      </c>
      <c r="K36" s="22">
        <f t="shared" si="6"/>
        <v>0.51</v>
      </c>
      <c r="L36" s="22">
        <f t="shared" si="7"/>
        <v>0.49</v>
      </c>
      <c r="M36" s="22">
        <f t="shared" si="8"/>
        <v>0.43</v>
      </c>
      <c r="N36" s="22">
        <f t="shared" si="9"/>
        <v>0.46</v>
      </c>
      <c r="O36" s="22">
        <f t="shared" si="10"/>
        <v>0.27</v>
      </c>
      <c r="P36" s="22">
        <f t="shared" si="11"/>
        <v>0.38</v>
      </c>
      <c r="Q36" s="22" t="str">
        <f t="shared" si="12"/>
        <v>..</v>
      </c>
      <c r="R36" s="22">
        <f t="shared" si="13"/>
        <v>0.29</v>
      </c>
      <c r="S36" s="32">
        <v>4477</v>
      </c>
      <c r="T36" s="31">
        <f t="shared" si="14"/>
        <v>1</v>
      </c>
      <c r="U36" s="31">
        <f t="shared" si="15"/>
        <v>1</v>
      </c>
      <c r="V36" s="38">
        <v>4477</v>
      </c>
      <c r="W36" s="39">
        <f t="shared" si="16"/>
        <v>4477</v>
      </c>
      <c r="X36" s="39">
        <v>22</v>
      </c>
      <c r="Y36" s="39">
        <v>87</v>
      </c>
      <c r="Z36" s="39">
        <v>111</v>
      </c>
      <c r="AA36" s="39">
        <v>1051</v>
      </c>
      <c r="AB36" s="39">
        <v>41</v>
      </c>
      <c r="AC36" s="39">
        <v>0</v>
      </c>
      <c r="AD36" s="39">
        <v>1312</v>
      </c>
      <c r="AE36" s="39">
        <v>21</v>
      </c>
      <c r="AF36" s="39">
        <v>92</v>
      </c>
      <c r="AG36" s="39">
        <v>150</v>
      </c>
      <c r="AH36" s="39">
        <v>2834</v>
      </c>
      <c r="AI36" s="39">
        <v>68</v>
      </c>
      <c r="AJ36" s="39">
        <v>0</v>
      </c>
      <c r="AK36" s="39">
        <v>3165</v>
      </c>
    </row>
    <row r="37" spans="1:37" ht="12.75">
      <c r="A37" t="s">
        <v>185</v>
      </c>
      <c r="B37" s="35"/>
      <c r="C37" s="64" t="s">
        <v>186</v>
      </c>
      <c r="D37" s="32">
        <v>2</v>
      </c>
      <c r="E37" s="22">
        <f t="shared" si="0"/>
        <v>0</v>
      </c>
      <c r="F37" s="22">
        <f t="shared" si="1"/>
        <v>0</v>
      </c>
      <c r="G37" s="22">
        <f t="shared" si="2"/>
        <v>0</v>
      </c>
      <c r="H37" s="22">
        <f t="shared" si="3"/>
        <v>0</v>
      </c>
      <c r="I37" s="22">
        <f t="shared" si="4"/>
        <v>1</v>
      </c>
      <c r="J37" s="22">
        <f t="shared" si="5"/>
        <v>0</v>
      </c>
      <c r="K37" s="22" t="str">
        <f t="shared" si="6"/>
        <v>..</v>
      </c>
      <c r="L37" s="22" t="str">
        <f t="shared" si="7"/>
        <v>..</v>
      </c>
      <c r="M37" s="22" t="str">
        <f t="shared" si="8"/>
        <v>..</v>
      </c>
      <c r="N37" s="22" t="str">
        <f t="shared" si="9"/>
        <v>..</v>
      </c>
      <c r="O37" s="22">
        <f t="shared" si="10"/>
        <v>0</v>
      </c>
      <c r="P37" s="22" t="str">
        <f t="shared" si="11"/>
        <v>..</v>
      </c>
      <c r="Q37" s="22" t="str">
        <f t="shared" si="12"/>
        <v>..</v>
      </c>
      <c r="R37" s="22">
        <f t="shared" si="13"/>
        <v>0</v>
      </c>
      <c r="S37" s="32">
        <v>2</v>
      </c>
      <c r="T37" s="31">
        <f t="shared" si="14"/>
        <v>1</v>
      </c>
      <c r="U37" s="31">
        <f t="shared" si="15"/>
        <v>1</v>
      </c>
      <c r="V37" s="38">
        <v>2</v>
      </c>
      <c r="W37" s="39">
        <f t="shared" si="16"/>
        <v>2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2</v>
      </c>
      <c r="AI37" s="39">
        <v>0</v>
      </c>
      <c r="AJ37" s="39">
        <v>0</v>
      </c>
      <c r="AK37" s="39">
        <v>2</v>
      </c>
    </row>
    <row r="38" spans="1:37" ht="12.75" customHeight="1">
      <c r="A38" t="s">
        <v>190</v>
      </c>
      <c r="B38" s="35"/>
      <c r="C38" s="64" t="s">
        <v>379</v>
      </c>
      <c r="D38" s="32">
        <v>0</v>
      </c>
      <c r="E38" s="22" t="str">
        <f t="shared" si="0"/>
        <v>..</v>
      </c>
      <c r="F38" s="22" t="str">
        <f t="shared" si="1"/>
        <v>..</v>
      </c>
      <c r="G38" s="22" t="str">
        <f t="shared" si="2"/>
        <v>..</v>
      </c>
      <c r="H38" s="22" t="str">
        <f t="shared" si="3"/>
        <v>..</v>
      </c>
      <c r="I38" s="22" t="str">
        <f t="shared" si="4"/>
        <v>..</v>
      </c>
      <c r="J38" s="22" t="str">
        <f t="shared" si="5"/>
        <v>..</v>
      </c>
      <c r="K38" s="22" t="str">
        <f t="shared" si="6"/>
        <v>..</v>
      </c>
      <c r="L38" s="22" t="str">
        <f t="shared" si="7"/>
        <v>..</v>
      </c>
      <c r="M38" s="22" t="str">
        <f t="shared" si="8"/>
        <v>..</v>
      </c>
      <c r="N38" s="22" t="str">
        <f t="shared" si="9"/>
        <v>..</v>
      </c>
      <c r="O38" s="22" t="str">
        <f t="shared" si="10"/>
        <v>..</v>
      </c>
      <c r="P38" s="22" t="str">
        <f t="shared" si="11"/>
        <v>..</v>
      </c>
      <c r="Q38" s="22" t="str">
        <f t="shared" si="12"/>
        <v>..</v>
      </c>
      <c r="R38" s="22" t="str">
        <f t="shared" si="13"/>
        <v>..</v>
      </c>
      <c r="S38" s="32">
        <v>0</v>
      </c>
      <c r="T38" s="31" t="str">
        <f t="shared" si="14"/>
        <v>..</v>
      </c>
      <c r="U38" s="31" t="str">
        <f t="shared" si="15"/>
        <v>..</v>
      </c>
      <c r="V38" s="38">
        <v>0</v>
      </c>
      <c r="W38" s="39">
        <f t="shared" si="16"/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</row>
    <row r="39" spans="1:37" ht="12.75">
      <c r="A39" t="s">
        <v>17</v>
      </c>
      <c r="B39" s="35"/>
      <c r="C39" s="64" t="s">
        <v>112</v>
      </c>
      <c r="D39" s="32">
        <v>0</v>
      </c>
      <c r="E39" s="22" t="str">
        <f t="shared" si="0"/>
        <v>..</v>
      </c>
      <c r="F39" s="22" t="str">
        <f t="shared" si="1"/>
        <v>..</v>
      </c>
      <c r="G39" s="22" t="str">
        <f t="shared" si="2"/>
        <v>..</v>
      </c>
      <c r="H39" s="22" t="str">
        <f t="shared" si="3"/>
        <v>..</v>
      </c>
      <c r="I39" s="22" t="str">
        <f t="shared" si="4"/>
        <v>..</v>
      </c>
      <c r="J39" s="22" t="str">
        <f t="shared" si="5"/>
        <v>..</v>
      </c>
      <c r="K39" s="22" t="str">
        <f t="shared" si="6"/>
        <v>..</v>
      </c>
      <c r="L39" s="22" t="str">
        <f t="shared" si="7"/>
        <v>..</v>
      </c>
      <c r="M39" s="22" t="str">
        <f t="shared" si="8"/>
        <v>..</v>
      </c>
      <c r="N39" s="22" t="str">
        <f t="shared" si="9"/>
        <v>..</v>
      </c>
      <c r="O39" s="22" t="str">
        <f t="shared" si="10"/>
        <v>..</v>
      </c>
      <c r="P39" s="22" t="str">
        <f t="shared" si="11"/>
        <v>..</v>
      </c>
      <c r="Q39" s="22" t="str">
        <f t="shared" si="12"/>
        <v>..</v>
      </c>
      <c r="R39" s="22" t="str">
        <f t="shared" si="13"/>
        <v>..</v>
      </c>
      <c r="S39" s="32">
        <v>5688</v>
      </c>
      <c r="T39" s="31">
        <f t="shared" si="14"/>
        <v>0</v>
      </c>
      <c r="U39" s="31">
        <f t="shared" si="15"/>
        <v>0</v>
      </c>
      <c r="V39" s="38">
        <v>5688</v>
      </c>
      <c r="W39" s="39">
        <f t="shared" si="16"/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</row>
    <row r="40" spans="1:37" ht="12.75">
      <c r="A40" t="s">
        <v>16</v>
      </c>
      <c r="B40" s="35"/>
      <c r="C40" s="64" t="s">
        <v>107</v>
      </c>
      <c r="D40" s="32">
        <v>546</v>
      </c>
      <c r="E40" s="22">
        <f t="shared" si="0"/>
        <v>0.11</v>
      </c>
      <c r="F40" s="22">
        <f t="shared" si="1"/>
        <v>0.15</v>
      </c>
      <c r="G40" s="22">
        <f t="shared" si="2"/>
        <v>0.15</v>
      </c>
      <c r="H40" s="22">
        <f t="shared" si="3"/>
        <v>0.41</v>
      </c>
      <c r="I40" s="22">
        <f t="shared" si="4"/>
        <v>0.58</v>
      </c>
      <c r="J40" s="22">
        <f t="shared" si="5"/>
        <v>0.01</v>
      </c>
      <c r="K40" s="22">
        <f t="shared" si="6"/>
        <v>0.66</v>
      </c>
      <c r="L40" s="22">
        <f t="shared" si="7"/>
        <v>0.64</v>
      </c>
      <c r="M40" s="22">
        <f t="shared" si="8"/>
        <v>0.58</v>
      </c>
      <c r="N40" s="22">
        <f t="shared" si="9"/>
        <v>0.62</v>
      </c>
      <c r="O40" s="22">
        <f t="shared" si="10"/>
        <v>0.35</v>
      </c>
      <c r="P40" s="22">
        <f t="shared" si="11"/>
        <v>0.2</v>
      </c>
      <c r="Q40" s="22" t="str">
        <f t="shared" si="12"/>
        <v>..</v>
      </c>
      <c r="R40" s="22">
        <f t="shared" si="13"/>
        <v>0.46</v>
      </c>
      <c r="S40" s="32">
        <v>546</v>
      </c>
      <c r="T40" s="31">
        <f t="shared" si="14"/>
        <v>1</v>
      </c>
      <c r="U40" s="31">
        <f t="shared" si="15"/>
        <v>1</v>
      </c>
      <c r="V40" s="38">
        <v>546</v>
      </c>
      <c r="W40" s="39">
        <f t="shared" si="16"/>
        <v>546</v>
      </c>
      <c r="X40" s="39">
        <v>39</v>
      </c>
      <c r="Y40" s="39">
        <v>53</v>
      </c>
      <c r="Z40" s="39">
        <v>49</v>
      </c>
      <c r="AA40" s="39">
        <v>110</v>
      </c>
      <c r="AB40" s="39">
        <v>1</v>
      </c>
      <c r="AC40" s="39">
        <v>0</v>
      </c>
      <c r="AD40" s="39">
        <v>252</v>
      </c>
      <c r="AE40" s="39">
        <v>20</v>
      </c>
      <c r="AF40" s="39">
        <v>30</v>
      </c>
      <c r="AG40" s="39">
        <v>35</v>
      </c>
      <c r="AH40" s="39">
        <v>205</v>
      </c>
      <c r="AI40" s="39">
        <v>4</v>
      </c>
      <c r="AJ40" s="39">
        <v>0</v>
      </c>
      <c r="AK40" s="39">
        <v>294</v>
      </c>
    </row>
    <row r="41" spans="1:37" ht="12.75">
      <c r="A41" t="s">
        <v>269</v>
      </c>
      <c r="B41" s="35"/>
      <c r="C41" s="64" t="s">
        <v>103</v>
      </c>
      <c r="D41" s="32">
        <v>35659</v>
      </c>
      <c r="E41" s="22">
        <f t="shared" si="0"/>
        <v>0.16</v>
      </c>
      <c r="F41" s="22">
        <f t="shared" si="1"/>
        <v>0.24</v>
      </c>
      <c r="G41" s="22">
        <f t="shared" si="2"/>
        <v>0.16</v>
      </c>
      <c r="H41" s="22">
        <f t="shared" si="3"/>
        <v>0.57</v>
      </c>
      <c r="I41" s="22">
        <f t="shared" si="4"/>
        <v>0.41</v>
      </c>
      <c r="J41" s="22">
        <f t="shared" si="5"/>
        <v>0.02</v>
      </c>
      <c r="K41" s="22">
        <f t="shared" si="6"/>
        <v>0.5</v>
      </c>
      <c r="L41" s="22">
        <f t="shared" si="7"/>
        <v>0.5</v>
      </c>
      <c r="M41" s="22">
        <f t="shared" si="8"/>
        <v>0.49</v>
      </c>
      <c r="N41" s="22">
        <f t="shared" si="9"/>
        <v>0.5</v>
      </c>
      <c r="O41" s="22">
        <f t="shared" si="10"/>
        <v>0.54</v>
      </c>
      <c r="P41" s="22">
        <f t="shared" si="11"/>
        <v>0.61</v>
      </c>
      <c r="Q41" s="22" t="str">
        <f t="shared" si="12"/>
        <v>..</v>
      </c>
      <c r="R41" s="22">
        <f t="shared" si="13"/>
        <v>0.52</v>
      </c>
      <c r="S41" s="32">
        <v>35659</v>
      </c>
      <c r="T41" s="31">
        <f t="shared" si="14"/>
        <v>1</v>
      </c>
      <c r="U41" s="31">
        <f t="shared" si="15"/>
        <v>1</v>
      </c>
      <c r="V41" s="38">
        <v>35659</v>
      </c>
      <c r="W41" s="39">
        <f t="shared" si="16"/>
        <v>35659</v>
      </c>
      <c r="X41" s="39">
        <v>2837</v>
      </c>
      <c r="Y41" s="39">
        <v>4330</v>
      </c>
      <c r="Z41" s="39">
        <v>2896</v>
      </c>
      <c r="AA41" s="39">
        <v>7982</v>
      </c>
      <c r="AB41" s="39">
        <v>422</v>
      </c>
      <c r="AC41" s="39">
        <v>0</v>
      </c>
      <c r="AD41" s="39">
        <v>18467</v>
      </c>
      <c r="AE41" s="39">
        <v>2840</v>
      </c>
      <c r="AF41" s="39">
        <v>4345</v>
      </c>
      <c r="AG41" s="39">
        <v>2958</v>
      </c>
      <c r="AH41" s="39">
        <v>6775</v>
      </c>
      <c r="AI41" s="39">
        <v>274</v>
      </c>
      <c r="AJ41" s="39">
        <v>0</v>
      </c>
      <c r="AK41" s="39">
        <v>17192</v>
      </c>
    </row>
    <row r="42" spans="1:37" ht="12.75">
      <c r="A42" t="s">
        <v>278</v>
      </c>
      <c r="B42" s="35"/>
      <c r="C42" s="64" t="s">
        <v>114</v>
      </c>
      <c r="D42" s="32">
        <v>64</v>
      </c>
      <c r="E42" s="22">
        <f t="shared" si="0"/>
        <v>0</v>
      </c>
      <c r="F42" s="22">
        <f t="shared" si="1"/>
        <v>0.13</v>
      </c>
      <c r="G42" s="22">
        <f t="shared" si="2"/>
        <v>0.09</v>
      </c>
      <c r="H42" s="22">
        <f t="shared" si="3"/>
        <v>0.22</v>
      </c>
      <c r="I42" s="22">
        <f t="shared" si="4"/>
        <v>0.7</v>
      </c>
      <c r="J42" s="22">
        <f t="shared" si="5"/>
        <v>0.08</v>
      </c>
      <c r="K42" s="22" t="str">
        <f t="shared" si="6"/>
        <v>..</v>
      </c>
      <c r="L42" s="22">
        <f t="shared" si="7"/>
        <v>0.13</v>
      </c>
      <c r="M42" s="22">
        <f t="shared" si="8"/>
        <v>0.5</v>
      </c>
      <c r="N42" s="22">
        <f t="shared" si="9"/>
        <v>0.29</v>
      </c>
      <c r="O42" s="22">
        <f t="shared" si="10"/>
        <v>0.29</v>
      </c>
      <c r="P42" s="22">
        <f t="shared" si="11"/>
        <v>0.6</v>
      </c>
      <c r="Q42" s="22" t="str">
        <f t="shared" si="12"/>
        <v>..</v>
      </c>
      <c r="R42" s="22">
        <f t="shared" si="13"/>
        <v>0.31</v>
      </c>
      <c r="S42" s="32">
        <v>64</v>
      </c>
      <c r="T42" s="31">
        <f t="shared" si="14"/>
        <v>1</v>
      </c>
      <c r="U42" s="31">
        <f t="shared" si="15"/>
        <v>1</v>
      </c>
      <c r="V42" s="38">
        <v>64</v>
      </c>
      <c r="W42" s="39">
        <f t="shared" si="16"/>
        <v>64</v>
      </c>
      <c r="X42" s="39">
        <v>0</v>
      </c>
      <c r="Y42" s="39">
        <v>1</v>
      </c>
      <c r="Z42" s="39">
        <v>3</v>
      </c>
      <c r="AA42" s="39">
        <v>13</v>
      </c>
      <c r="AB42" s="39">
        <v>3</v>
      </c>
      <c r="AC42" s="39">
        <v>0</v>
      </c>
      <c r="AD42" s="39">
        <v>20</v>
      </c>
      <c r="AE42" s="39">
        <v>0</v>
      </c>
      <c r="AF42" s="39">
        <v>7</v>
      </c>
      <c r="AG42" s="39">
        <v>3</v>
      </c>
      <c r="AH42" s="39">
        <v>32</v>
      </c>
      <c r="AI42" s="39">
        <v>2</v>
      </c>
      <c r="AJ42" s="39">
        <v>0</v>
      </c>
      <c r="AK42" s="39">
        <v>44</v>
      </c>
    </row>
    <row r="43" spans="1:37" ht="11.25" customHeight="1">
      <c r="A43" t="s">
        <v>283</v>
      </c>
      <c r="B43" s="35"/>
      <c r="C43" s="64" t="s">
        <v>129</v>
      </c>
      <c r="D43" s="32">
        <v>100373</v>
      </c>
      <c r="E43" s="22">
        <f t="shared" si="0"/>
        <v>0.14</v>
      </c>
      <c r="F43" s="22">
        <f t="shared" si="1"/>
        <v>0.27</v>
      </c>
      <c r="G43" s="22">
        <f t="shared" si="2"/>
        <v>0.17</v>
      </c>
      <c r="H43" s="22">
        <f t="shared" si="3"/>
        <v>0.58</v>
      </c>
      <c r="I43" s="22">
        <f t="shared" si="4"/>
        <v>0.39</v>
      </c>
      <c r="J43" s="22">
        <f t="shared" si="5"/>
        <v>0.03</v>
      </c>
      <c r="K43" s="22">
        <f t="shared" si="6"/>
        <v>0.49</v>
      </c>
      <c r="L43" s="22">
        <f t="shared" si="7"/>
        <v>0.5</v>
      </c>
      <c r="M43" s="22">
        <f t="shared" si="8"/>
        <v>0.51</v>
      </c>
      <c r="N43" s="22">
        <f t="shared" si="9"/>
        <v>0.5</v>
      </c>
      <c r="O43" s="22">
        <f t="shared" si="10"/>
        <v>0.57</v>
      </c>
      <c r="P43" s="22">
        <f t="shared" si="11"/>
        <v>0.4</v>
      </c>
      <c r="Q43" s="22" t="str">
        <f t="shared" si="12"/>
        <v>..</v>
      </c>
      <c r="R43" s="22">
        <f t="shared" si="13"/>
        <v>0.52</v>
      </c>
      <c r="S43" s="32">
        <v>100373</v>
      </c>
      <c r="T43" s="31">
        <f t="shared" si="14"/>
        <v>1</v>
      </c>
      <c r="U43" s="31">
        <f t="shared" si="15"/>
        <v>1</v>
      </c>
      <c r="V43" s="38">
        <v>100373</v>
      </c>
      <c r="W43" s="39">
        <f t="shared" si="16"/>
        <v>100373</v>
      </c>
      <c r="X43" s="39">
        <v>6933</v>
      </c>
      <c r="Y43" s="39">
        <v>13455</v>
      </c>
      <c r="Z43" s="39">
        <v>8588</v>
      </c>
      <c r="AA43" s="39">
        <v>22458</v>
      </c>
      <c r="AB43" s="39">
        <v>1084</v>
      </c>
      <c r="AC43" s="39">
        <v>0</v>
      </c>
      <c r="AD43" s="39">
        <v>52518</v>
      </c>
      <c r="AE43" s="39">
        <v>7147</v>
      </c>
      <c r="AF43" s="39">
        <v>13718</v>
      </c>
      <c r="AG43" s="39">
        <v>8192</v>
      </c>
      <c r="AH43" s="39">
        <v>17142</v>
      </c>
      <c r="AI43" s="39">
        <v>1656</v>
      </c>
      <c r="AJ43" s="39">
        <v>0</v>
      </c>
      <c r="AK43" s="39">
        <v>47855</v>
      </c>
    </row>
    <row r="44" spans="1:37" ht="12.75">
      <c r="A44" t="s">
        <v>18</v>
      </c>
      <c r="B44" s="35"/>
      <c r="C44" s="64" t="s">
        <v>125</v>
      </c>
      <c r="D44" s="32">
        <v>40835</v>
      </c>
      <c r="E44" s="22">
        <f t="shared" si="0"/>
        <v>0.06</v>
      </c>
      <c r="F44" s="22">
        <f t="shared" si="1"/>
        <v>0.12</v>
      </c>
      <c r="G44" s="22">
        <f t="shared" si="2"/>
        <v>0.11</v>
      </c>
      <c r="H44" s="22">
        <f t="shared" si="3"/>
        <v>0.28</v>
      </c>
      <c r="I44" s="22">
        <f t="shared" si="4"/>
        <v>0.67</v>
      </c>
      <c r="J44" s="22">
        <f t="shared" si="5"/>
        <v>0.05</v>
      </c>
      <c r="K44" s="22">
        <f t="shared" si="6"/>
        <v>0.52</v>
      </c>
      <c r="L44" s="22">
        <f t="shared" si="7"/>
        <v>0.49</v>
      </c>
      <c r="M44" s="22">
        <f t="shared" si="8"/>
        <v>0.5</v>
      </c>
      <c r="N44" s="22">
        <f t="shared" si="9"/>
        <v>0.5</v>
      </c>
      <c r="O44" s="22">
        <f t="shared" si="10"/>
        <v>0.5</v>
      </c>
      <c r="P44" s="22">
        <f t="shared" si="11"/>
        <v>0.61</v>
      </c>
      <c r="Q44" s="22" t="str">
        <f t="shared" si="12"/>
        <v>..</v>
      </c>
      <c r="R44" s="22">
        <f t="shared" si="13"/>
        <v>0.5</v>
      </c>
      <c r="S44" s="32">
        <v>164883</v>
      </c>
      <c r="T44" s="31">
        <f t="shared" si="14"/>
        <v>0.25</v>
      </c>
      <c r="U44" s="31">
        <f t="shared" si="15"/>
        <v>0.25</v>
      </c>
      <c r="V44" s="38">
        <v>164883</v>
      </c>
      <c r="W44" s="39">
        <f t="shared" si="16"/>
        <v>40835</v>
      </c>
      <c r="X44" s="39">
        <v>1224</v>
      </c>
      <c r="Y44" s="39">
        <v>2372</v>
      </c>
      <c r="Z44" s="39">
        <v>2153</v>
      </c>
      <c r="AA44" s="39">
        <v>13597</v>
      </c>
      <c r="AB44" s="39">
        <v>1200</v>
      </c>
      <c r="AC44" s="39">
        <v>0</v>
      </c>
      <c r="AD44" s="39">
        <v>20546</v>
      </c>
      <c r="AE44" s="39">
        <v>1115</v>
      </c>
      <c r="AF44" s="39">
        <v>2445</v>
      </c>
      <c r="AG44" s="39">
        <v>2164</v>
      </c>
      <c r="AH44" s="39">
        <v>13806</v>
      </c>
      <c r="AI44" s="39">
        <v>759</v>
      </c>
      <c r="AJ44" s="39">
        <v>0</v>
      </c>
      <c r="AK44" s="39">
        <v>20289</v>
      </c>
    </row>
    <row r="45" spans="1:37" ht="12.75">
      <c r="A45" t="s">
        <v>187</v>
      </c>
      <c r="B45" s="35"/>
      <c r="C45" s="64" t="s">
        <v>92</v>
      </c>
      <c r="D45" s="32">
        <v>3</v>
      </c>
      <c r="E45" s="22">
        <f t="shared" si="0"/>
        <v>0</v>
      </c>
      <c r="F45" s="22">
        <f t="shared" si="1"/>
        <v>0</v>
      </c>
      <c r="G45" s="22">
        <f t="shared" si="2"/>
        <v>0</v>
      </c>
      <c r="H45" s="22">
        <f t="shared" si="3"/>
        <v>0</v>
      </c>
      <c r="I45" s="22">
        <f t="shared" si="4"/>
        <v>1</v>
      </c>
      <c r="J45" s="22">
        <f t="shared" si="5"/>
        <v>0</v>
      </c>
      <c r="K45" s="22" t="str">
        <f t="shared" si="6"/>
        <v>..</v>
      </c>
      <c r="L45" s="22" t="str">
        <f t="shared" si="7"/>
        <v>..</v>
      </c>
      <c r="M45" s="22" t="str">
        <f t="shared" si="8"/>
        <v>..</v>
      </c>
      <c r="N45" s="22" t="str">
        <f t="shared" si="9"/>
        <v>..</v>
      </c>
      <c r="O45" s="22">
        <f t="shared" si="10"/>
        <v>0</v>
      </c>
      <c r="P45" s="22" t="str">
        <f t="shared" si="11"/>
        <v>..</v>
      </c>
      <c r="Q45" s="22" t="str">
        <f t="shared" si="12"/>
        <v>..</v>
      </c>
      <c r="R45" s="22">
        <f t="shared" si="13"/>
        <v>0</v>
      </c>
      <c r="S45" s="32">
        <v>3</v>
      </c>
      <c r="T45" s="31">
        <f t="shared" si="14"/>
        <v>1</v>
      </c>
      <c r="U45" s="31">
        <f t="shared" si="15"/>
        <v>1</v>
      </c>
      <c r="V45" s="38">
        <v>3</v>
      </c>
      <c r="W45" s="39">
        <f t="shared" si="16"/>
        <v>3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3</v>
      </c>
      <c r="AI45" s="39">
        <v>0</v>
      </c>
      <c r="AJ45" s="39">
        <v>0</v>
      </c>
      <c r="AK45" s="39">
        <v>3</v>
      </c>
    </row>
    <row r="46" spans="1:37" ht="12.75">
      <c r="A46" t="s">
        <v>279</v>
      </c>
      <c r="B46" s="35"/>
      <c r="C46" s="64" t="s">
        <v>126</v>
      </c>
      <c r="D46" s="32">
        <v>16730</v>
      </c>
      <c r="E46" s="22">
        <f aca="true" t="shared" si="17" ref="E46:E77">IF(+$W46=0,"..",+(X46+AE46)/$W46)</f>
        <v>0.21</v>
      </c>
      <c r="F46" s="22">
        <f aca="true" t="shared" si="18" ref="F46:F77">IF(+$W46=0,"..",+(Y46+AF46)/$W46)</f>
        <v>0.22</v>
      </c>
      <c r="G46" s="22">
        <f aca="true" t="shared" si="19" ref="G46:G77">IF(+$W46=0,"..",+(Z46+AG46)/$W46)</f>
        <v>0.13</v>
      </c>
      <c r="H46" s="22">
        <f aca="true" t="shared" si="20" ref="H46:H77">IF(+$W46=0,"..",+((X46+Y46+Z46)+(AE46+AF46+AG46))/$W46)</f>
        <v>0.56</v>
      </c>
      <c r="I46" s="22">
        <f aca="true" t="shared" si="21" ref="I46:I77">IF(+$W46=0,"..",+(AA46+AH46)/$W46)</f>
        <v>0.39</v>
      </c>
      <c r="J46" s="22">
        <f aca="true" t="shared" si="22" ref="J46:J77">IF(+$W46=0,"..",+(AB46+AI46)/$W46)</f>
        <v>0.05</v>
      </c>
      <c r="K46" s="22">
        <f aca="true" t="shared" si="23" ref="K46:K77">IF(X46+AE46=0,"..",+X46/(X46+AE46))</f>
        <v>0.49</v>
      </c>
      <c r="L46" s="22">
        <f aca="true" t="shared" si="24" ref="L46:L77">IF(Y46+AF46=0,"..",+Y46/(Y46+AF46))</f>
        <v>0.5</v>
      </c>
      <c r="M46" s="22">
        <f aca="true" t="shared" si="25" ref="M46:M77">IF(Z46+AG46=0,"..",+Z46/(Z46+AG46))</f>
        <v>0.52</v>
      </c>
      <c r="N46" s="22">
        <f aca="true" t="shared" si="26" ref="N46:N77">IF(X46+Y46+Z46+AE46+AF46+AG46=0,"..",+(X46+Y46+Z46)/(X46+Y46+Z46+AE46+AF46+AG46))</f>
        <v>0.5</v>
      </c>
      <c r="O46" s="22">
        <f aca="true" t="shared" si="27" ref="O46:O77">IF(AA46+AH46=0,"..",+AA46/(AA46+AH46))</f>
        <v>0.53</v>
      </c>
      <c r="P46" s="22">
        <f aca="true" t="shared" si="28" ref="P46:P77">IF(AB46+AI46=0,"..",+AB46/(AB46+AI46))</f>
        <v>0.57</v>
      </c>
      <c r="Q46" s="22" t="str">
        <f aca="true" t="shared" si="29" ref="Q46:Q77">IF(AC46+AJ46=0,"..",+AC46/(AC46+AJ46))</f>
        <v>..</v>
      </c>
      <c r="R46" s="22">
        <f aca="true" t="shared" si="30" ref="R46:R77">IF(AD46+AK46=0,"..",+(AD46)/(AD46+AK46))</f>
        <v>0.51</v>
      </c>
      <c r="S46" s="32">
        <v>16730</v>
      </c>
      <c r="T46" s="31">
        <f aca="true" t="shared" si="31" ref="T46:T77">IF(ISERROR(+W46/S46),"..",(W46/S46))</f>
        <v>1</v>
      </c>
      <c r="U46" s="31">
        <f aca="true" t="shared" si="32" ref="U46:U77">IF(ISERROR((AD46+AK46)/S46),"..",(AD46+AK46)/S46)</f>
        <v>1</v>
      </c>
      <c r="V46" s="38">
        <v>16730</v>
      </c>
      <c r="W46" s="39">
        <f t="shared" si="16"/>
        <v>16730</v>
      </c>
      <c r="X46" s="39">
        <v>1711</v>
      </c>
      <c r="Y46" s="39">
        <v>1803</v>
      </c>
      <c r="Z46" s="39">
        <v>1148</v>
      </c>
      <c r="AA46" s="39">
        <v>3439</v>
      </c>
      <c r="AB46" s="39">
        <v>494</v>
      </c>
      <c r="AC46" s="39">
        <v>0</v>
      </c>
      <c r="AD46" s="39">
        <v>8595</v>
      </c>
      <c r="AE46" s="39">
        <v>1804</v>
      </c>
      <c r="AF46" s="39">
        <v>1816</v>
      </c>
      <c r="AG46" s="39">
        <v>1042</v>
      </c>
      <c r="AH46" s="39">
        <v>3097</v>
      </c>
      <c r="AI46" s="39">
        <v>376</v>
      </c>
      <c r="AJ46" s="39">
        <v>0</v>
      </c>
      <c r="AK46" s="39">
        <v>8135</v>
      </c>
    </row>
    <row r="47" spans="1:37" ht="12.75">
      <c r="A47" t="s">
        <v>280</v>
      </c>
      <c r="B47" s="35"/>
      <c r="C47" s="64" t="s">
        <v>127</v>
      </c>
      <c r="D47" s="32">
        <v>348494</v>
      </c>
      <c r="E47" s="22">
        <f t="shared" si="17"/>
        <v>0.18</v>
      </c>
      <c r="F47" s="22">
        <f t="shared" si="18"/>
        <v>0.26</v>
      </c>
      <c r="G47" s="22">
        <f t="shared" si="19"/>
        <v>0.17</v>
      </c>
      <c r="H47" s="22">
        <f t="shared" si="20"/>
        <v>0.61</v>
      </c>
      <c r="I47" s="22">
        <f t="shared" si="21"/>
        <v>0.36</v>
      </c>
      <c r="J47" s="22">
        <f t="shared" si="22"/>
        <v>0.04</v>
      </c>
      <c r="K47" s="22">
        <f t="shared" si="23"/>
        <v>0.5</v>
      </c>
      <c r="L47" s="22">
        <f t="shared" si="24"/>
        <v>0.51</v>
      </c>
      <c r="M47" s="22">
        <f t="shared" si="25"/>
        <v>0.51</v>
      </c>
      <c r="N47" s="22">
        <f t="shared" si="26"/>
        <v>0.51</v>
      </c>
      <c r="O47" s="22">
        <f t="shared" si="27"/>
        <v>0.65</v>
      </c>
      <c r="P47" s="22">
        <f t="shared" si="28"/>
        <v>0.59</v>
      </c>
      <c r="Q47" s="22" t="str">
        <f t="shared" si="29"/>
        <v>..</v>
      </c>
      <c r="R47" s="22">
        <f t="shared" si="30"/>
        <v>0.56</v>
      </c>
      <c r="S47" s="32">
        <v>366494</v>
      </c>
      <c r="T47" s="31">
        <f t="shared" si="31"/>
        <v>0.95</v>
      </c>
      <c r="U47" s="31">
        <f t="shared" si="32"/>
        <v>0.95</v>
      </c>
      <c r="V47" s="38">
        <v>366494</v>
      </c>
      <c r="W47" s="39">
        <f t="shared" si="16"/>
        <v>348494</v>
      </c>
      <c r="X47" s="39">
        <v>30858</v>
      </c>
      <c r="Y47" s="39">
        <v>46521</v>
      </c>
      <c r="Z47" s="39">
        <v>29840</v>
      </c>
      <c r="AA47" s="39">
        <v>79947</v>
      </c>
      <c r="AB47" s="39">
        <v>7834</v>
      </c>
      <c r="AC47" s="39">
        <v>0</v>
      </c>
      <c r="AD47" s="39">
        <v>195000</v>
      </c>
      <c r="AE47" s="39">
        <v>30771</v>
      </c>
      <c r="AF47" s="39">
        <v>44922</v>
      </c>
      <c r="AG47" s="39">
        <v>28467</v>
      </c>
      <c r="AH47" s="39">
        <v>43970</v>
      </c>
      <c r="AI47" s="39">
        <v>5364</v>
      </c>
      <c r="AJ47" s="39">
        <v>0</v>
      </c>
      <c r="AK47" s="39">
        <v>153494</v>
      </c>
    </row>
    <row r="48" spans="1:37" ht="12.75">
      <c r="A48" t="s">
        <v>282</v>
      </c>
      <c r="B48" s="35"/>
      <c r="C48" s="64" t="s">
        <v>128</v>
      </c>
      <c r="D48" s="32">
        <v>0</v>
      </c>
      <c r="E48" s="22" t="str">
        <f t="shared" si="17"/>
        <v>..</v>
      </c>
      <c r="F48" s="22" t="str">
        <f t="shared" si="18"/>
        <v>..</v>
      </c>
      <c r="G48" s="22" t="str">
        <f t="shared" si="19"/>
        <v>..</v>
      </c>
      <c r="H48" s="22" t="str">
        <f t="shared" si="20"/>
        <v>..</v>
      </c>
      <c r="I48" s="22" t="str">
        <f t="shared" si="21"/>
        <v>..</v>
      </c>
      <c r="J48" s="22" t="str">
        <f t="shared" si="22"/>
        <v>..</v>
      </c>
      <c r="K48" s="22" t="str">
        <f t="shared" si="23"/>
        <v>..</v>
      </c>
      <c r="L48" s="22" t="str">
        <f t="shared" si="24"/>
        <v>..</v>
      </c>
      <c r="M48" s="22" t="str">
        <f t="shared" si="25"/>
        <v>..</v>
      </c>
      <c r="N48" s="22" t="str">
        <f t="shared" si="26"/>
        <v>..</v>
      </c>
      <c r="O48" s="22" t="str">
        <f t="shared" si="27"/>
        <v>..</v>
      </c>
      <c r="P48" s="22" t="str">
        <f t="shared" si="28"/>
        <v>..</v>
      </c>
      <c r="Q48" s="22" t="str">
        <f t="shared" si="29"/>
        <v>..</v>
      </c>
      <c r="R48" s="22" t="str">
        <f t="shared" si="30"/>
        <v>..</v>
      </c>
      <c r="S48" s="32">
        <v>1674</v>
      </c>
      <c r="T48" s="31">
        <f t="shared" si="31"/>
        <v>0</v>
      </c>
      <c r="U48" s="31">
        <f t="shared" si="32"/>
        <v>0</v>
      </c>
      <c r="V48" s="38">
        <v>1674</v>
      </c>
      <c r="W48" s="39">
        <f t="shared" si="16"/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</row>
    <row r="49" spans="1:37" ht="12.75">
      <c r="A49" t="s">
        <v>281</v>
      </c>
      <c r="B49" s="35"/>
      <c r="C49" s="64" t="s">
        <v>397</v>
      </c>
      <c r="D49" s="32">
        <v>301018</v>
      </c>
      <c r="E49" s="22">
        <f t="shared" si="17"/>
        <v>0.07</v>
      </c>
      <c r="F49" s="22">
        <f t="shared" si="18"/>
        <v>0.14</v>
      </c>
      <c r="G49" s="22">
        <f t="shared" si="19"/>
        <v>0.12</v>
      </c>
      <c r="H49" s="22">
        <f t="shared" si="20"/>
        <v>0.33</v>
      </c>
      <c r="I49" s="22">
        <f t="shared" si="21"/>
        <v>0.59</v>
      </c>
      <c r="J49" s="22">
        <f t="shared" si="22"/>
        <v>0.08</v>
      </c>
      <c r="K49" s="22">
        <f t="shared" si="23"/>
        <v>0.67</v>
      </c>
      <c r="L49" s="22">
        <f t="shared" si="24"/>
        <v>0.47</v>
      </c>
      <c r="M49" s="22">
        <f t="shared" si="25"/>
        <v>0.53</v>
      </c>
      <c r="N49" s="22">
        <f t="shared" si="26"/>
        <v>0.54</v>
      </c>
      <c r="O49" s="22">
        <f t="shared" si="27"/>
        <v>0.43</v>
      </c>
      <c r="P49" s="22">
        <f t="shared" si="28"/>
        <v>0.5</v>
      </c>
      <c r="Q49" s="22">
        <f t="shared" si="29"/>
        <v>0.48</v>
      </c>
      <c r="R49" s="22">
        <f t="shared" si="30"/>
        <v>0.48</v>
      </c>
      <c r="S49" s="32">
        <v>301018</v>
      </c>
      <c r="T49" s="31">
        <f t="shared" si="31"/>
        <v>0</v>
      </c>
      <c r="U49" s="31">
        <f t="shared" si="32"/>
        <v>1</v>
      </c>
      <c r="V49" s="38">
        <v>301018</v>
      </c>
      <c r="W49" s="39">
        <f t="shared" si="16"/>
        <v>123</v>
      </c>
      <c r="X49" s="39">
        <v>6</v>
      </c>
      <c r="Y49" s="39">
        <v>8</v>
      </c>
      <c r="Z49" s="39">
        <v>8</v>
      </c>
      <c r="AA49" s="39">
        <v>31</v>
      </c>
      <c r="AB49" s="39">
        <v>5</v>
      </c>
      <c r="AC49" s="39">
        <v>143910</v>
      </c>
      <c r="AD49" s="39">
        <v>143968</v>
      </c>
      <c r="AE49" s="39">
        <v>3</v>
      </c>
      <c r="AF49" s="39">
        <v>9</v>
      </c>
      <c r="AG49" s="39">
        <v>7</v>
      </c>
      <c r="AH49" s="39">
        <v>41</v>
      </c>
      <c r="AI49" s="39">
        <v>5</v>
      </c>
      <c r="AJ49" s="39">
        <v>156985</v>
      </c>
      <c r="AK49" s="39">
        <v>157050</v>
      </c>
    </row>
    <row r="50" spans="1:37" ht="12.75">
      <c r="A50" t="s">
        <v>303</v>
      </c>
      <c r="B50" s="35"/>
      <c r="C50" s="78" t="s">
        <v>188</v>
      </c>
      <c r="D50" s="32">
        <v>152</v>
      </c>
      <c r="E50" s="22">
        <f t="shared" si="17"/>
        <v>0.06</v>
      </c>
      <c r="F50" s="22">
        <f t="shared" si="18"/>
        <v>0.11</v>
      </c>
      <c r="G50" s="22">
        <f t="shared" si="19"/>
        <v>0.06</v>
      </c>
      <c r="H50" s="22">
        <f t="shared" si="20"/>
        <v>0.22</v>
      </c>
      <c r="I50" s="22">
        <f t="shared" si="21"/>
        <v>0.77</v>
      </c>
      <c r="J50" s="22">
        <f t="shared" si="22"/>
        <v>0.01</v>
      </c>
      <c r="K50" s="22">
        <f t="shared" si="23"/>
        <v>0.67</v>
      </c>
      <c r="L50" s="22">
        <f t="shared" si="24"/>
        <v>0.75</v>
      </c>
      <c r="M50" s="22">
        <f t="shared" si="25"/>
        <v>0.67</v>
      </c>
      <c r="N50" s="22">
        <f t="shared" si="26"/>
        <v>0.71</v>
      </c>
      <c r="O50" s="22">
        <f t="shared" si="27"/>
        <v>0.25</v>
      </c>
      <c r="P50" s="22">
        <f t="shared" si="28"/>
        <v>1</v>
      </c>
      <c r="Q50" s="22" t="str">
        <f t="shared" si="29"/>
        <v>..</v>
      </c>
      <c r="R50" s="22">
        <f t="shared" si="30"/>
        <v>0.36</v>
      </c>
      <c r="S50" s="32">
        <v>152</v>
      </c>
      <c r="T50" s="31">
        <f t="shared" si="31"/>
        <v>1</v>
      </c>
      <c r="U50" s="31">
        <f t="shared" si="32"/>
        <v>1</v>
      </c>
      <c r="V50" s="38">
        <v>152</v>
      </c>
      <c r="W50" s="39">
        <f t="shared" si="16"/>
        <v>152</v>
      </c>
      <c r="X50" s="39">
        <v>6</v>
      </c>
      <c r="Y50" s="39">
        <v>12</v>
      </c>
      <c r="Z50" s="39">
        <v>6</v>
      </c>
      <c r="AA50" s="39">
        <v>29</v>
      </c>
      <c r="AB50" s="39">
        <v>1</v>
      </c>
      <c r="AC50" s="39">
        <v>0</v>
      </c>
      <c r="AD50" s="39">
        <v>54</v>
      </c>
      <c r="AE50" s="39">
        <v>3</v>
      </c>
      <c r="AF50" s="39">
        <v>4</v>
      </c>
      <c r="AG50" s="39">
        <v>3</v>
      </c>
      <c r="AH50" s="39">
        <v>88</v>
      </c>
      <c r="AI50" s="39">
        <v>0</v>
      </c>
      <c r="AJ50" s="39">
        <v>0</v>
      </c>
      <c r="AK50" s="39">
        <v>98</v>
      </c>
    </row>
    <row r="51" spans="1:37" ht="12.75">
      <c r="A51" t="s">
        <v>67</v>
      </c>
      <c r="B51" s="79"/>
      <c r="C51" s="80" t="s">
        <v>189</v>
      </c>
      <c r="D51" s="32">
        <v>1</v>
      </c>
      <c r="E51" s="22">
        <f t="shared" si="17"/>
        <v>0</v>
      </c>
      <c r="F51" s="22">
        <f t="shared" si="18"/>
        <v>0</v>
      </c>
      <c r="G51" s="22">
        <f t="shared" si="19"/>
        <v>0</v>
      </c>
      <c r="H51" s="22">
        <f t="shared" si="20"/>
        <v>0</v>
      </c>
      <c r="I51" s="22">
        <f t="shared" si="21"/>
        <v>1</v>
      </c>
      <c r="J51" s="22">
        <f t="shared" si="22"/>
        <v>0</v>
      </c>
      <c r="K51" s="22" t="str">
        <f t="shared" si="23"/>
        <v>..</v>
      </c>
      <c r="L51" s="22" t="str">
        <f t="shared" si="24"/>
        <v>..</v>
      </c>
      <c r="M51" s="22" t="str">
        <f t="shared" si="25"/>
        <v>..</v>
      </c>
      <c r="N51" s="22" t="str">
        <f t="shared" si="26"/>
        <v>..</v>
      </c>
      <c r="O51" s="22">
        <f t="shared" si="27"/>
        <v>0</v>
      </c>
      <c r="P51" s="22" t="str">
        <f t="shared" si="28"/>
        <v>..</v>
      </c>
      <c r="Q51" s="22" t="str">
        <f t="shared" si="29"/>
        <v>..</v>
      </c>
      <c r="R51" s="22">
        <f t="shared" si="30"/>
        <v>0</v>
      </c>
      <c r="S51" s="32">
        <v>1</v>
      </c>
      <c r="T51" s="31">
        <f t="shared" si="31"/>
        <v>1</v>
      </c>
      <c r="U51" s="31">
        <f t="shared" si="32"/>
        <v>1</v>
      </c>
      <c r="V51" s="38">
        <v>1</v>
      </c>
      <c r="W51" s="39">
        <f t="shared" si="16"/>
        <v>1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1</v>
      </c>
      <c r="AI51" s="39">
        <v>0</v>
      </c>
      <c r="AJ51" s="39">
        <v>0</v>
      </c>
      <c r="AK51" s="39">
        <v>1</v>
      </c>
    </row>
    <row r="52" spans="1:37" ht="12.75">
      <c r="A52" t="s">
        <v>286</v>
      </c>
      <c r="B52" s="35"/>
      <c r="C52" s="64" t="s">
        <v>133</v>
      </c>
      <c r="D52" s="32">
        <v>219</v>
      </c>
      <c r="E52" s="22">
        <f t="shared" si="17"/>
        <v>0.07</v>
      </c>
      <c r="F52" s="22">
        <f t="shared" si="18"/>
        <v>0.08</v>
      </c>
      <c r="G52" s="22">
        <f t="shared" si="19"/>
        <v>0.07</v>
      </c>
      <c r="H52" s="22">
        <f t="shared" si="20"/>
        <v>0.21</v>
      </c>
      <c r="I52" s="22">
        <f t="shared" si="21"/>
        <v>0.7</v>
      </c>
      <c r="J52" s="22">
        <f t="shared" si="22"/>
        <v>0.09</v>
      </c>
      <c r="K52" s="22">
        <f t="shared" si="23"/>
        <v>0.53</v>
      </c>
      <c r="L52" s="22">
        <f t="shared" si="24"/>
        <v>0.35</v>
      </c>
      <c r="M52" s="22">
        <f t="shared" si="25"/>
        <v>0.53</v>
      </c>
      <c r="N52" s="22">
        <f t="shared" si="26"/>
        <v>0.47</v>
      </c>
      <c r="O52" s="22">
        <f t="shared" si="27"/>
        <v>0.28</v>
      </c>
      <c r="P52" s="22">
        <f t="shared" si="28"/>
        <v>0.42</v>
      </c>
      <c r="Q52" s="22" t="str">
        <f t="shared" si="29"/>
        <v>..</v>
      </c>
      <c r="R52" s="22">
        <f t="shared" si="30"/>
        <v>0.33</v>
      </c>
      <c r="S52" s="32">
        <v>219</v>
      </c>
      <c r="T52" s="31">
        <f t="shared" si="31"/>
        <v>1</v>
      </c>
      <c r="U52" s="31">
        <f t="shared" si="32"/>
        <v>1</v>
      </c>
      <c r="V52" s="38">
        <v>219</v>
      </c>
      <c r="W52" s="39">
        <f t="shared" si="16"/>
        <v>219</v>
      </c>
      <c r="X52" s="39">
        <v>8</v>
      </c>
      <c r="Y52" s="39">
        <v>6</v>
      </c>
      <c r="Z52" s="39">
        <v>8</v>
      </c>
      <c r="AA52" s="39">
        <v>43</v>
      </c>
      <c r="AB52" s="39">
        <v>8</v>
      </c>
      <c r="AC52" s="39">
        <v>0</v>
      </c>
      <c r="AD52" s="39">
        <v>73</v>
      </c>
      <c r="AE52" s="39">
        <v>7</v>
      </c>
      <c r="AF52" s="39">
        <v>11</v>
      </c>
      <c r="AG52" s="39">
        <v>7</v>
      </c>
      <c r="AH52" s="39">
        <v>110</v>
      </c>
      <c r="AI52" s="39">
        <v>11</v>
      </c>
      <c r="AJ52" s="39">
        <v>0</v>
      </c>
      <c r="AK52" s="39">
        <v>146</v>
      </c>
    </row>
    <row r="53" spans="1:37" ht="12.75">
      <c r="A53" t="s">
        <v>19</v>
      </c>
      <c r="B53" s="35"/>
      <c r="C53" s="64" t="s">
        <v>132</v>
      </c>
      <c r="D53" s="32">
        <v>0</v>
      </c>
      <c r="E53" s="22" t="str">
        <f t="shared" si="17"/>
        <v>..</v>
      </c>
      <c r="F53" s="22" t="str">
        <f t="shared" si="18"/>
        <v>..</v>
      </c>
      <c r="G53" s="22" t="str">
        <f t="shared" si="19"/>
        <v>..</v>
      </c>
      <c r="H53" s="22" t="str">
        <f t="shared" si="20"/>
        <v>..</v>
      </c>
      <c r="I53" s="22" t="str">
        <f t="shared" si="21"/>
        <v>..</v>
      </c>
      <c r="J53" s="22" t="str">
        <f t="shared" si="22"/>
        <v>..</v>
      </c>
      <c r="K53" s="22" t="str">
        <f t="shared" si="23"/>
        <v>..</v>
      </c>
      <c r="L53" s="22" t="str">
        <f t="shared" si="24"/>
        <v>..</v>
      </c>
      <c r="M53" s="22" t="str">
        <f t="shared" si="25"/>
        <v>..</v>
      </c>
      <c r="N53" s="22" t="str">
        <f t="shared" si="26"/>
        <v>..</v>
      </c>
      <c r="O53" s="22" t="str">
        <f t="shared" si="27"/>
        <v>..</v>
      </c>
      <c r="P53" s="22" t="str">
        <f t="shared" si="28"/>
        <v>..</v>
      </c>
      <c r="Q53" s="22" t="str">
        <f t="shared" si="29"/>
        <v>..</v>
      </c>
      <c r="R53" s="22" t="str">
        <f t="shared" si="30"/>
        <v>..</v>
      </c>
      <c r="S53" s="32">
        <v>0</v>
      </c>
      <c r="T53" s="31" t="str">
        <f t="shared" si="31"/>
        <v>..</v>
      </c>
      <c r="U53" s="31" t="str">
        <f t="shared" si="32"/>
        <v>..</v>
      </c>
      <c r="V53" s="38">
        <v>0</v>
      </c>
      <c r="W53" s="39">
        <f t="shared" si="16"/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</row>
    <row r="54" spans="1:37" ht="12.75">
      <c r="A54" t="s">
        <v>284</v>
      </c>
      <c r="B54" s="35"/>
      <c r="C54" s="64" t="s">
        <v>130</v>
      </c>
      <c r="D54" s="32">
        <v>141232</v>
      </c>
      <c r="E54" s="22">
        <f t="shared" si="17"/>
        <v>0.18</v>
      </c>
      <c r="F54" s="22">
        <f t="shared" si="18"/>
        <v>0.26</v>
      </c>
      <c r="G54" s="22">
        <f t="shared" si="19"/>
        <v>0.14</v>
      </c>
      <c r="H54" s="22">
        <f t="shared" si="20"/>
        <v>0.57</v>
      </c>
      <c r="I54" s="22">
        <f t="shared" si="21"/>
        <v>0.4</v>
      </c>
      <c r="J54" s="22">
        <f t="shared" si="22"/>
        <v>0.03</v>
      </c>
      <c r="K54" s="22">
        <f t="shared" si="23"/>
        <v>0.5</v>
      </c>
      <c r="L54" s="22">
        <f t="shared" si="24"/>
        <v>0.5</v>
      </c>
      <c r="M54" s="22">
        <f t="shared" si="25"/>
        <v>0.5</v>
      </c>
      <c r="N54" s="22">
        <f t="shared" si="26"/>
        <v>0.5</v>
      </c>
      <c r="O54" s="22">
        <f t="shared" si="27"/>
        <v>0.53</v>
      </c>
      <c r="P54" s="22">
        <f t="shared" si="28"/>
        <v>0.61</v>
      </c>
      <c r="Q54" s="22" t="str">
        <f t="shared" si="29"/>
        <v>..</v>
      </c>
      <c r="R54" s="22">
        <f t="shared" si="30"/>
        <v>0.51</v>
      </c>
      <c r="S54" s="32">
        <v>141232</v>
      </c>
      <c r="T54" s="31">
        <f t="shared" si="31"/>
        <v>1</v>
      </c>
      <c r="U54" s="31">
        <f t="shared" si="32"/>
        <v>1</v>
      </c>
      <c r="V54" s="38">
        <v>141232</v>
      </c>
      <c r="W54" s="39">
        <f t="shared" si="16"/>
        <v>141232</v>
      </c>
      <c r="X54" s="39">
        <v>12445</v>
      </c>
      <c r="Y54" s="39">
        <v>18254</v>
      </c>
      <c r="Z54" s="39">
        <v>9737</v>
      </c>
      <c r="AA54" s="39">
        <v>29575</v>
      </c>
      <c r="AB54" s="39">
        <v>2477</v>
      </c>
      <c r="AC54" s="39">
        <v>0</v>
      </c>
      <c r="AD54" s="39">
        <v>72488</v>
      </c>
      <c r="AE54" s="39">
        <v>12526</v>
      </c>
      <c r="AF54" s="39">
        <v>18295</v>
      </c>
      <c r="AG54" s="39">
        <v>9744</v>
      </c>
      <c r="AH54" s="39">
        <v>26567</v>
      </c>
      <c r="AI54" s="39">
        <v>1612</v>
      </c>
      <c r="AJ54" s="39">
        <v>0</v>
      </c>
      <c r="AK54" s="39">
        <v>68744</v>
      </c>
    </row>
    <row r="55" spans="1:37" ht="12.75">
      <c r="A55" t="s">
        <v>287</v>
      </c>
      <c r="B55" s="35"/>
      <c r="C55" s="64" t="s">
        <v>134</v>
      </c>
      <c r="D55" s="32">
        <v>20057</v>
      </c>
      <c r="E55" s="22">
        <f t="shared" si="17"/>
        <v>0.05</v>
      </c>
      <c r="F55" s="22">
        <f t="shared" si="18"/>
        <v>0.1</v>
      </c>
      <c r="G55" s="22">
        <f t="shared" si="19"/>
        <v>0.1</v>
      </c>
      <c r="H55" s="22">
        <f t="shared" si="20"/>
        <v>0.26</v>
      </c>
      <c r="I55" s="22">
        <f t="shared" si="21"/>
        <v>0.7</v>
      </c>
      <c r="J55" s="22">
        <f t="shared" si="22"/>
        <v>0.04</v>
      </c>
      <c r="K55" s="22">
        <f t="shared" si="23"/>
        <v>0.42</v>
      </c>
      <c r="L55" s="22">
        <f t="shared" si="24"/>
        <v>0.44</v>
      </c>
      <c r="M55" s="22">
        <f t="shared" si="25"/>
        <v>0.44</v>
      </c>
      <c r="N55" s="22">
        <f t="shared" si="26"/>
        <v>0.43</v>
      </c>
      <c r="O55" s="22">
        <f t="shared" si="27"/>
        <v>0.43</v>
      </c>
      <c r="P55" s="22">
        <f t="shared" si="28"/>
        <v>0.27</v>
      </c>
      <c r="Q55" s="22" t="str">
        <f t="shared" si="29"/>
        <v>..</v>
      </c>
      <c r="R55" s="22">
        <f t="shared" si="30"/>
        <v>0.43</v>
      </c>
      <c r="S55" s="32">
        <v>20057</v>
      </c>
      <c r="T55" s="31">
        <f t="shared" si="31"/>
        <v>1</v>
      </c>
      <c r="U55" s="31">
        <f t="shared" si="32"/>
        <v>1</v>
      </c>
      <c r="V55" s="38">
        <v>20057</v>
      </c>
      <c r="W55" s="39">
        <f t="shared" si="16"/>
        <v>20057</v>
      </c>
      <c r="X55" s="39">
        <v>413</v>
      </c>
      <c r="Y55" s="39">
        <v>903</v>
      </c>
      <c r="Z55" s="39">
        <v>914</v>
      </c>
      <c r="AA55" s="39">
        <v>6105</v>
      </c>
      <c r="AB55" s="39">
        <v>207</v>
      </c>
      <c r="AC55" s="39">
        <v>0</v>
      </c>
      <c r="AD55" s="39">
        <v>8542</v>
      </c>
      <c r="AE55" s="39">
        <v>580</v>
      </c>
      <c r="AF55" s="39">
        <v>1162</v>
      </c>
      <c r="AG55" s="39">
        <v>1183</v>
      </c>
      <c r="AH55" s="39">
        <v>8017</v>
      </c>
      <c r="AI55" s="39">
        <v>573</v>
      </c>
      <c r="AJ55" s="39">
        <v>0</v>
      </c>
      <c r="AK55" s="39">
        <v>11515</v>
      </c>
    </row>
    <row r="56" spans="1:37" ht="12.75">
      <c r="A56" t="s">
        <v>307</v>
      </c>
      <c r="B56" s="35"/>
      <c r="C56" s="64" t="s">
        <v>161</v>
      </c>
      <c r="D56" s="32">
        <v>24221</v>
      </c>
      <c r="E56" s="22">
        <f t="shared" si="17"/>
        <v>0.08</v>
      </c>
      <c r="F56" s="22">
        <f t="shared" si="18"/>
        <v>0.22</v>
      </c>
      <c r="G56" s="22">
        <f t="shared" si="19"/>
        <v>0.13</v>
      </c>
      <c r="H56" s="22">
        <f t="shared" si="20"/>
        <v>0.43</v>
      </c>
      <c r="I56" s="22">
        <f t="shared" si="21"/>
        <v>0.54</v>
      </c>
      <c r="J56" s="22">
        <f t="shared" si="22"/>
        <v>0.03</v>
      </c>
      <c r="K56" s="22">
        <f t="shared" si="23"/>
        <v>0.52</v>
      </c>
      <c r="L56" s="22">
        <f t="shared" si="24"/>
        <v>0.48</v>
      </c>
      <c r="M56" s="22">
        <f t="shared" si="25"/>
        <v>0.52</v>
      </c>
      <c r="N56" s="22">
        <f t="shared" si="26"/>
        <v>0.5</v>
      </c>
      <c r="O56" s="22">
        <f t="shared" si="27"/>
        <v>0.54</v>
      </c>
      <c r="P56" s="22">
        <f t="shared" si="28"/>
        <v>0.52</v>
      </c>
      <c r="Q56" s="22" t="str">
        <f t="shared" si="29"/>
        <v>..</v>
      </c>
      <c r="R56" s="22">
        <f t="shared" si="30"/>
        <v>0.52</v>
      </c>
      <c r="S56" s="32">
        <v>24221</v>
      </c>
      <c r="T56" s="31">
        <f t="shared" si="31"/>
        <v>1</v>
      </c>
      <c r="U56" s="31">
        <f t="shared" si="32"/>
        <v>1</v>
      </c>
      <c r="V56" s="38">
        <v>24221</v>
      </c>
      <c r="W56" s="39">
        <f t="shared" si="16"/>
        <v>24221</v>
      </c>
      <c r="X56" s="39">
        <v>994</v>
      </c>
      <c r="Y56" s="39">
        <v>2569</v>
      </c>
      <c r="Z56" s="39">
        <v>1621</v>
      </c>
      <c r="AA56" s="39">
        <v>7150</v>
      </c>
      <c r="AB56" s="39">
        <v>343</v>
      </c>
      <c r="AC56" s="39">
        <v>0</v>
      </c>
      <c r="AD56" s="39">
        <v>12677</v>
      </c>
      <c r="AE56" s="39">
        <v>906</v>
      </c>
      <c r="AF56" s="39">
        <v>2805</v>
      </c>
      <c r="AG56" s="39">
        <v>1489</v>
      </c>
      <c r="AH56" s="39">
        <v>6030</v>
      </c>
      <c r="AI56" s="39">
        <v>314</v>
      </c>
      <c r="AJ56" s="39">
        <v>0</v>
      </c>
      <c r="AK56" s="39">
        <v>11544</v>
      </c>
    </row>
    <row r="57" spans="1:37" ht="12.75">
      <c r="A57" t="s">
        <v>305</v>
      </c>
      <c r="B57" s="35"/>
      <c r="C57" s="64" t="s">
        <v>158</v>
      </c>
      <c r="D57" s="32">
        <v>824</v>
      </c>
      <c r="E57" s="22">
        <f t="shared" si="17"/>
        <v>0.01</v>
      </c>
      <c r="F57" s="22">
        <f t="shared" si="18"/>
        <v>0.05</v>
      </c>
      <c r="G57" s="22">
        <f t="shared" si="19"/>
        <v>0.07</v>
      </c>
      <c r="H57" s="22">
        <f t="shared" si="20"/>
        <v>0.13</v>
      </c>
      <c r="I57" s="22">
        <f t="shared" si="21"/>
        <v>0.53</v>
      </c>
      <c r="J57" s="22">
        <f t="shared" si="22"/>
        <v>0.33</v>
      </c>
      <c r="K57" s="22">
        <f t="shared" si="23"/>
        <v>0.5</v>
      </c>
      <c r="L57" s="22">
        <f t="shared" si="24"/>
        <v>0.44</v>
      </c>
      <c r="M57" s="22">
        <f t="shared" si="25"/>
        <v>0.19</v>
      </c>
      <c r="N57" s="22">
        <f t="shared" si="26"/>
        <v>0.3</v>
      </c>
      <c r="O57" s="22">
        <f t="shared" si="27"/>
        <v>0.45</v>
      </c>
      <c r="P57" s="22">
        <f t="shared" si="28"/>
        <v>0.65</v>
      </c>
      <c r="Q57" s="22">
        <f t="shared" si="29"/>
        <v>0.52</v>
      </c>
      <c r="R57" s="22">
        <f t="shared" si="30"/>
        <v>0.5</v>
      </c>
      <c r="S57" s="32">
        <v>824</v>
      </c>
      <c r="T57" s="31">
        <f t="shared" si="31"/>
        <v>0.95</v>
      </c>
      <c r="U57" s="31">
        <f t="shared" si="32"/>
        <v>1</v>
      </c>
      <c r="V57" s="38">
        <v>824</v>
      </c>
      <c r="W57" s="39">
        <f t="shared" si="16"/>
        <v>782</v>
      </c>
      <c r="X57" s="39">
        <v>3</v>
      </c>
      <c r="Y57" s="39">
        <v>18</v>
      </c>
      <c r="Z57" s="39">
        <v>11</v>
      </c>
      <c r="AA57" s="39">
        <v>188</v>
      </c>
      <c r="AB57" s="39">
        <v>170</v>
      </c>
      <c r="AC57" s="39">
        <v>22</v>
      </c>
      <c r="AD57" s="39">
        <v>412</v>
      </c>
      <c r="AE57" s="39">
        <v>3</v>
      </c>
      <c r="AF57" s="39">
        <v>23</v>
      </c>
      <c r="AG57" s="39">
        <v>47</v>
      </c>
      <c r="AH57" s="39">
        <v>229</v>
      </c>
      <c r="AI57" s="39">
        <v>90</v>
      </c>
      <c r="AJ57" s="39">
        <v>20</v>
      </c>
      <c r="AK57" s="39">
        <v>412</v>
      </c>
    </row>
    <row r="58" spans="1:37" ht="12.75">
      <c r="A58" t="s">
        <v>288</v>
      </c>
      <c r="B58" s="35"/>
      <c r="C58" s="64" t="s">
        <v>135</v>
      </c>
      <c r="D58" s="32">
        <v>384</v>
      </c>
      <c r="E58" s="22">
        <f t="shared" si="17"/>
        <v>0</v>
      </c>
      <c r="F58" s="22">
        <f t="shared" si="18"/>
        <v>0</v>
      </c>
      <c r="G58" s="22">
        <f t="shared" si="19"/>
        <v>0.01</v>
      </c>
      <c r="H58" s="22">
        <f t="shared" si="20"/>
        <v>0.01</v>
      </c>
      <c r="I58" s="22">
        <f t="shared" si="21"/>
        <v>0.99</v>
      </c>
      <c r="J58" s="22">
        <f t="shared" si="22"/>
        <v>0</v>
      </c>
      <c r="K58" s="22" t="str">
        <f t="shared" si="23"/>
        <v>..</v>
      </c>
      <c r="L58" s="22">
        <f t="shared" si="24"/>
        <v>0</v>
      </c>
      <c r="M58" s="22">
        <f t="shared" si="25"/>
        <v>0</v>
      </c>
      <c r="N58" s="22">
        <f t="shared" si="26"/>
        <v>0</v>
      </c>
      <c r="O58" s="22">
        <f t="shared" si="27"/>
        <v>0.03</v>
      </c>
      <c r="P58" s="22" t="str">
        <f t="shared" si="28"/>
        <v>..</v>
      </c>
      <c r="Q58" s="22" t="str">
        <f t="shared" si="29"/>
        <v>..</v>
      </c>
      <c r="R58" s="22">
        <f t="shared" si="30"/>
        <v>0.03</v>
      </c>
      <c r="S58" s="32">
        <v>384</v>
      </c>
      <c r="T58" s="31">
        <f t="shared" si="31"/>
        <v>1</v>
      </c>
      <c r="U58" s="31">
        <f t="shared" si="32"/>
        <v>1</v>
      </c>
      <c r="V58" s="38">
        <v>384</v>
      </c>
      <c r="W58" s="39">
        <f t="shared" si="16"/>
        <v>384</v>
      </c>
      <c r="X58" s="39">
        <v>0</v>
      </c>
      <c r="Y58" s="39">
        <v>0</v>
      </c>
      <c r="Z58" s="39">
        <v>0</v>
      </c>
      <c r="AA58" s="39">
        <v>13</v>
      </c>
      <c r="AB58" s="39">
        <v>0</v>
      </c>
      <c r="AC58" s="39">
        <v>0</v>
      </c>
      <c r="AD58" s="39">
        <v>13</v>
      </c>
      <c r="AE58" s="39">
        <v>0</v>
      </c>
      <c r="AF58" s="39">
        <v>1</v>
      </c>
      <c r="AG58" s="39">
        <v>2</v>
      </c>
      <c r="AH58" s="39">
        <v>368</v>
      </c>
      <c r="AI58" s="39">
        <v>0</v>
      </c>
      <c r="AJ58" s="39">
        <v>0</v>
      </c>
      <c r="AK58" s="39">
        <v>371</v>
      </c>
    </row>
    <row r="59" spans="1:37" ht="12.75">
      <c r="A59" t="s">
        <v>119</v>
      </c>
      <c r="B59" s="35"/>
      <c r="C59" s="64" t="s">
        <v>120</v>
      </c>
      <c r="D59" s="32">
        <v>6</v>
      </c>
      <c r="E59" s="22">
        <f t="shared" si="17"/>
        <v>0.17</v>
      </c>
      <c r="F59" s="22">
        <f t="shared" si="18"/>
        <v>0.33</v>
      </c>
      <c r="G59" s="22">
        <f t="shared" si="19"/>
        <v>0.17</v>
      </c>
      <c r="H59" s="22">
        <f t="shared" si="20"/>
        <v>0.67</v>
      </c>
      <c r="I59" s="22">
        <f t="shared" si="21"/>
        <v>0.33</v>
      </c>
      <c r="J59" s="22">
        <f t="shared" si="22"/>
        <v>0</v>
      </c>
      <c r="K59" s="22">
        <f t="shared" si="23"/>
        <v>0</v>
      </c>
      <c r="L59" s="22">
        <f t="shared" si="24"/>
        <v>0.5</v>
      </c>
      <c r="M59" s="22">
        <f t="shared" si="25"/>
        <v>1</v>
      </c>
      <c r="N59" s="22">
        <f t="shared" si="26"/>
        <v>0.5</v>
      </c>
      <c r="O59" s="22">
        <f t="shared" si="27"/>
        <v>0.5</v>
      </c>
      <c r="P59" s="22" t="str">
        <f t="shared" si="28"/>
        <v>..</v>
      </c>
      <c r="Q59" s="22" t="str">
        <f t="shared" si="29"/>
        <v>..</v>
      </c>
      <c r="R59" s="22">
        <f t="shared" si="30"/>
        <v>0.5</v>
      </c>
      <c r="S59" s="32">
        <v>6</v>
      </c>
      <c r="T59" s="31">
        <f t="shared" si="31"/>
        <v>1</v>
      </c>
      <c r="U59" s="31">
        <f t="shared" si="32"/>
        <v>1</v>
      </c>
      <c r="V59" s="38">
        <v>6</v>
      </c>
      <c r="W59" s="39">
        <f t="shared" si="16"/>
        <v>6</v>
      </c>
      <c r="X59" s="39">
        <v>0</v>
      </c>
      <c r="Y59" s="39">
        <v>1</v>
      </c>
      <c r="Z59" s="39">
        <v>1</v>
      </c>
      <c r="AA59" s="39">
        <v>1</v>
      </c>
      <c r="AB59" s="39">
        <v>0</v>
      </c>
      <c r="AC59" s="39">
        <v>0</v>
      </c>
      <c r="AD59" s="39">
        <v>3</v>
      </c>
      <c r="AE59" s="39">
        <v>1</v>
      </c>
      <c r="AF59" s="39">
        <v>1</v>
      </c>
      <c r="AG59" s="39">
        <v>0</v>
      </c>
      <c r="AH59" s="39">
        <v>1</v>
      </c>
      <c r="AI59" s="39">
        <v>0</v>
      </c>
      <c r="AJ59" s="39">
        <v>0</v>
      </c>
      <c r="AK59" s="39">
        <v>3</v>
      </c>
    </row>
    <row r="60" spans="1:37" ht="12.75">
      <c r="A60" t="s">
        <v>289</v>
      </c>
      <c r="B60" s="35"/>
      <c r="C60" s="64" t="s">
        <v>136</v>
      </c>
      <c r="D60" s="32">
        <v>0</v>
      </c>
      <c r="E60" s="22" t="str">
        <f t="shared" si="17"/>
        <v>..</v>
      </c>
      <c r="F60" s="22" t="str">
        <f t="shared" si="18"/>
        <v>..</v>
      </c>
      <c r="G60" s="22" t="str">
        <f t="shared" si="19"/>
        <v>..</v>
      </c>
      <c r="H60" s="22" t="str">
        <f t="shared" si="20"/>
        <v>..</v>
      </c>
      <c r="I60" s="22" t="str">
        <f t="shared" si="21"/>
        <v>..</v>
      </c>
      <c r="J60" s="22" t="str">
        <f t="shared" si="22"/>
        <v>..</v>
      </c>
      <c r="K60" s="22" t="str">
        <f t="shared" si="23"/>
        <v>..</v>
      </c>
      <c r="L60" s="22" t="str">
        <f t="shared" si="24"/>
        <v>..</v>
      </c>
      <c r="M60" s="22" t="str">
        <f t="shared" si="25"/>
        <v>..</v>
      </c>
      <c r="N60" s="22" t="str">
        <f t="shared" si="26"/>
        <v>..</v>
      </c>
      <c r="O60" s="22" t="str">
        <f t="shared" si="27"/>
        <v>..</v>
      </c>
      <c r="P60" s="22" t="str">
        <f t="shared" si="28"/>
        <v>..</v>
      </c>
      <c r="Q60" s="22" t="str">
        <f t="shared" si="29"/>
        <v>..</v>
      </c>
      <c r="R60" s="22" t="str">
        <f t="shared" si="30"/>
        <v>..</v>
      </c>
      <c r="S60" s="32">
        <v>3503</v>
      </c>
      <c r="T60" s="31">
        <f t="shared" si="31"/>
        <v>0</v>
      </c>
      <c r="U60" s="31">
        <f t="shared" si="32"/>
        <v>0</v>
      </c>
      <c r="V60" s="38">
        <v>3503</v>
      </c>
      <c r="W60" s="39">
        <f t="shared" si="16"/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</row>
    <row r="61" spans="1:37" ht="12.75">
      <c r="A61" t="s">
        <v>20</v>
      </c>
      <c r="B61" s="35"/>
      <c r="C61" s="64" t="s">
        <v>137</v>
      </c>
      <c r="D61" s="32">
        <v>0</v>
      </c>
      <c r="E61" s="22" t="str">
        <f t="shared" si="17"/>
        <v>..</v>
      </c>
      <c r="F61" s="22" t="str">
        <f t="shared" si="18"/>
        <v>..</v>
      </c>
      <c r="G61" s="22" t="str">
        <f t="shared" si="19"/>
        <v>..</v>
      </c>
      <c r="H61" s="22" t="str">
        <f t="shared" si="20"/>
        <v>..</v>
      </c>
      <c r="I61" s="22" t="str">
        <f t="shared" si="21"/>
        <v>..</v>
      </c>
      <c r="J61" s="22" t="str">
        <f t="shared" si="22"/>
        <v>..</v>
      </c>
      <c r="K61" s="22" t="str">
        <f t="shared" si="23"/>
        <v>..</v>
      </c>
      <c r="L61" s="22" t="str">
        <f t="shared" si="24"/>
        <v>..</v>
      </c>
      <c r="M61" s="22" t="str">
        <f t="shared" si="25"/>
        <v>..</v>
      </c>
      <c r="N61" s="22" t="str">
        <f t="shared" si="26"/>
        <v>..</v>
      </c>
      <c r="O61" s="22" t="str">
        <f t="shared" si="27"/>
        <v>..</v>
      </c>
      <c r="P61" s="22" t="str">
        <f t="shared" si="28"/>
        <v>..</v>
      </c>
      <c r="Q61" s="22" t="str">
        <f t="shared" si="29"/>
        <v>..</v>
      </c>
      <c r="R61" s="22" t="str">
        <f t="shared" si="30"/>
        <v>..</v>
      </c>
      <c r="S61" s="32">
        <v>2449</v>
      </c>
      <c r="T61" s="31">
        <f t="shared" si="31"/>
        <v>0</v>
      </c>
      <c r="U61" s="31">
        <f t="shared" si="32"/>
        <v>0</v>
      </c>
      <c r="V61" s="38">
        <v>2449</v>
      </c>
      <c r="W61" s="39">
        <f t="shared" si="16"/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</row>
    <row r="62" spans="1:37" ht="12.75">
      <c r="A62" t="s">
        <v>285</v>
      </c>
      <c r="B62" s="35"/>
      <c r="C62" s="64" t="s">
        <v>131</v>
      </c>
      <c r="D62" s="32">
        <v>152749</v>
      </c>
      <c r="E62" s="22">
        <f t="shared" si="17"/>
        <v>0.13</v>
      </c>
      <c r="F62" s="22">
        <f t="shared" si="18"/>
        <v>0.2</v>
      </c>
      <c r="G62" s="22">
        <f t="shared" si="19"/>
        <v>0.21</v>
      </c>
      <c r="H62" s="22">
        <f t="shared" si="20"/>
        <v>0.55</v>
      </c>
      <c r="I62" s="22">
        <f t="shared" si="21"/>
        <v>0.4</v>
      </c>
      <c r="J62" s="22">
        <f t="shared" si="22"/>
        <v>0.05</v>
      </c>
      <c r="K62" s="22">
        <f t="shared" si="23"/>
        <v>0.48</v>
      </c>
      <c r="L62" s="22">
        <f t="shared" si="24"/>
        <v>0.46</v>
      </c>
      <c r="M62" s="22">
        <f t="shared" si="25"/>
        <v>0.44</v>
      </c>
      <c r="N62" s="22">
        <f t="shared" si="26"/>
        <v>0.46</v>
      </c>
      <c r="O62" s="22">
        <f t="shared" si="27"/>
        <v>0.53</v>
      </c>
      <c r="P62" s="22">
        <f t="shared" si="28"/>
        <v>0.52</v>
      </c>
      <c r="Q62" s="22" t="str">
        <f t="shared" si="29"/>
        <v>..</v>
      </c>
      <c r="R62" s="22">
        <f t="shared" si="30"/>
        <v>0.49</v>
      </c>
      <c r="S62" s="32">
        <v>152749</v>
      </c>
      <c r="T62" s="31">
        <f t="shared" si="31"/>
        <v>1</v>
      </c>
      <c r="U62" s="31">
        <f t="shared" si="32"/>
        <v>1</v>
      </c>
      <c r="V62" s="38">
        <v>152749</v>
      </c>
      <c r="W62" s="39">
        <f t="shared" si="16"/>
        <v>152749</v>
      </c>
      <c r="X62" s="39">
        <v>9808</v>
      </c>
      <c r="Y62" s="39">
        <v>14076</v>
      </c>
      <c r="Z62" s="39">
        <v>14504</v>
      </c>
      <c r="AA62" s="39">
        <v>32623</v>
      </c>
      <c r="AB62" s="39">
        <v>4020</v>
      </c>
      <c r="AC62" s="39">
        <v>0</v>
      </c>
      <c r="AD62" s="39">
        <v>75031</v>
      </c>
      <c r="AE62" s="39">
        <v>10727</v>
      </c>
      <c r="AF62" s="39">
        <v>16345</v>
      </c>
      <c r="AG62" s="39">
        <v>18157</v>
      </c>
      <c r="AH62" s="39">
        <v>28793</v>
      </c>
      <c r="AI62" s="39">
        <v>3696</v>
      </c>
      <c r="AJ62" s="39">
        <v>0</v>
      </c>
      <c r="AK62" s="39">
        <v>77718</v>
      </c>
    </row>
    <row r="63" spans="1:37" ht="12.75">
      <c r="A63" t="s">
        <v>21</v>
      </c>
      <c r="B63" s="35"/>
      <c r="C63" s="64" t="s">
        <v>138</v>
      </c>
      <c r="D63" s="32">
        <v>0</v>
      </c>
      <c r="E63" s="22" t="str">
        <f t="shared" si="17"/>
        <v>..</v>
      </c>
      <c r="F63" s="22" t="str">
        <f t="shared" si="18"/>
        <v>..</v>
      </c>
      <c r="G63" s="22" t="str">
        <f t="shared" si="19"/>
        <v>..</v>
      </c>
      <c r="H63" s="22" t="str">
        <f t="shared" si="20"/>
        <v>..</v>
      </c>
      <c r="I63" s="22" t="str">
        <f t="shared" si="21"/>
        <v>..</v>
      </c>
      <c r="J63" s="22" t="str">
        <f t="shared" si="22"/>
        <v>..</v>
      </c>
      <c r="K63" s="22" t="str">
        <f t="shared" si="23"/>
        <v>..</v>
      </c>
      <c r="L63" s="22" t="str">
        <f t="shared" si="24"/>
        <v>..</v>
      </c>
      <c r="M63" s="22" t="str">
        <f t="shared" si="25"/>
        <v>..</v>
      </c>
      <c r="N63" s="22" t="str">
        <f t="shared" si="26"/>
        <v>..</v>
      </c>
      <c r="O63" s="22" t="str">
        <f t="shared" si="27"/>
        <v>..</v>
      </c>
      <c r="P63" s="22" t="str">
        <f t="shared" si="28"/>
        <v>..</v>
      </c>
      <c r="Q63" s="22" t="str">
        <f t="shared" si="29"/>
        <v>..</v>
      </c>
      <c r="R63" s="22" t="str">
        <f t="shared" si="30"/>
        <v>..</v>
      </c>
      <c r="S63" s="32">
        <v>13399</v>
      </c>
      <c r="T63" s="31">
        <f t="shared" si="31"/>
        <v>0</v>
      </c>
      <c r="U63" s="31">
        <f t="shared" si="32"/>
        <v>0</v>
      </c>
      <c r="V63" s="38">
        <v>13399</v>
      </c>
      <c r="W63" s="39">
        <f t="shared" si="16"/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</row>
    <row r="64" spans="1:37" ht="12.75">
      <c r="A64" t="s">
        <v>22</v>
      </c>
      <c r="B64" s="35"/>
      <c r="C64" s="64" t="s">
        <v>139</v>
      </c>
      <c r="D64" s="32">
        <v>20340</v>
      </c>
      <c r="E64" s="22">
        <f t="shared" si="17"/>
        <v>0.1</v>
      </c>
      <c r="F64" s="22">
        <f t="shared" si="18"/>
        <v>0.16</v>
      </c>
      <c r="G64" s="22">
        <f t="shared" si="19"/>
        <v>0.11</v>
      </c>
      <c r="H64" s="22">
        <f t="shared" si="20"/>
        <v>0.38</v>
      </c>
      <c r="I64" s="22">
        <f t="shared" si="21"/>
        <v>0.6</v>
      </c>
      <c r="J64" s="22">
        <f t="shared" si="22"/>
        <v>0.02</v>
      </c>
      <c r="K64" s="22">
        <f t="shared" si="23"/>
        <v>0.49</v>
      </c>
      <c r="L64" s="22">
        <f t="shared" si="24"/>
        <v>0.49</v>
      </c>
      <c r="M64" s="22">
        <f t="shared" si="25"/>
        <v>0.55</v>
      </c>
      <c r="N64" s="22">
        <f t="shared" si="26"/>
        <v>0.51</v>
      </c>
      <c r="O64" s="22">
        <f t="shared" si="27"/>
        <v>0.44</v>
      </c>
      <c r="P64" s="22">
        <f t="shared" si="28"/>
        <v>0.44</v>
      </c>
      <c r="Q64" s="22" t="str">
        <f t="shared" si="29"/>
        <v>..</v>
      </c>
      <c r="R64" s="22">
        <f t="shared" si="30"/>
        <v>0.46</v>
      </c>
      <c r="S64" s="32">
        <v>20340</v>
      </c>
      <c r="T64" s="31">
        <f t="shared" si="31"/>
        <v>1</v>
      </c>
      <c r="U64" s="31">
        <f t="shared" si="32"/>
        <v>1</v>
      </c>
      <c r="V64" s="38">
        <v>20340</v>
      </c>
      <c r="W64" s="39">
        <f t="shared" si="16"/>
        <v>20340</v>
      </c>
      <c r="X64" s="39">
        <v>1028</v>
      </c>
      <c r="Y64" s="39">
        <v>1609</v>
      </c>
      <c r="Z64" s="39">
        <v>1274</v>
      </c>
      <c r="AA64" s="39">
        <v>5338</v>
      </c>
      <c r="AB64" s="39">
        <v>169</v>
      </c>
      <c r="AC64" s="39">
        <v>0</v>
      </c>
      <c r="AD64" s="39">
        <v>9418</v>
      </c>
      <c r="AE64" s="39">
        <v>1064</v>
      </c>
      <c r="AF64" s="39">
        <v>1680</v>
      </c>
      <c r="AG64" s="39">
        <v>1049</v>
      </c>
      <c r="AH64" s="39">
        <v>6913</v>
      </c>
      <c r="AI64" s="39">
        <v>216</v>
      </c>
      <c r="AJ64" s="39">
        <v>0</v>
      </c>
      <c r="AK64" s="39">
        <v>10922</v>
      </c>
    </row>
    <row r="65" spans="1:37" ht="12.75" customHeight="1">
      <c r="A65" t="s">
        <v>61</v>
      </c>
      <c r="B65" s="79"/>
      <c r="C65" s="81" t="s">
        <v>394</v>
      </c>
      <c r="D65" s="32">
        <v>0</v>
      </c>
      <c r="E65" s="22" t="str">
        <f t="shared" si="17"/>
        <v>..</v>
      </c>
      <c r="F65" s="22" t="str">
        <f t="shared" si="18"/>
        <v>..</v>
      </c>
      <c r="G65" s="22" t="str">
        <f t="shared" si="19"/>
        <v>..</v>
      </c>
      <c r="H65" s="22" t="str">
        <f t="shared" si="20"/>
        <v>..</v>
      </c>
      <c r="I65" s="22" t="str">
        <f t="shared" si="21"/>
        <v>..</v>
      </c>
      <c r="J65" s="22" t="str">
        <f t="shared" si="22"/>
        <v>..</v>
      </c>
      <c r="K65" s="22" t="str">
        <f t="shared" si="23"/>
        <v>..</v>
      </c>
      <c r="L65" s="22" t="str">
        <f t="shared" si="24"/>
        <v>..</v>
      </c>
      <c r="M65" s="22" t="str">
        <f t="shared" si="25"/>
        <v>..</v>
      </c>
      <c r="N65" s="22" t="str">
        <f t="shared" si="26"/>
        <v>..</v>
      </c>
      <c r="O65" s="22" t="str">
        <f t="shared" si="27"/>
        <v>..</v>
      </c>
      <c r="P65" s="22" t="str">
        <f t="shared" si="28"/>
        <v>..</v>
      </c>
      <c r="Q65" s="22" t="str">
        <f t="shared" si="29"/>
        <v>..</v>
      </c>
      <c r="R65" s="22" t="str">
        <f t="shared" si="30"/>
        <v>..</v>
      </c>
      <c r="S65" s="32">
        <v>0</v>
      </c>
      <c r="T65" s="31" t="str">
        <f t="shared" si="31"/>
        <v>..</v>
      </c>
      <c r="U65" s="31" t="str">
        <f t="shared" si="32"/>
        <v>..</v>
      </c>
      <c r="V65" s="38">
        <v>0</v>
      </c>
      <c r="W65" s="39">
        <f t="shared" si="16"/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</row>
    <row r="66" spans="1:37" ht="12.75">
      <c r="A66" t="s">
        <v>62</v>
      </c>
      <c r="B66" s="35"/>
      <c r="C66" s="64" t="s">
        <v>380</v>
      </c>
      <c r="D66" s="32">
        <v>595</v>
      </c>
      <c r="E66" s="22" t="str">
        <f t="shared" si="17"/>
        <v>..</v>
      </c>
      <c r="F66" s="22" t="str">
        <f t="shared" si="18"/>
        <v>..</v>
      </c>
      <c r="G66" s="22" t="str">
        <f t="shared" si="19"/>
        <v>..</v>
      </c>
      <c r="H66" s="22" t="str">
        <f t="shared" si="20"/>
        <v>..</v>
      </c>
      <c r="I66" s="22" t="str">
        <f t="shared" si="21"/>
        <v>..</v>
      </c>
      <c r="J66" s="22" t="str">
        <f t="shared" si="22"/>
        <v>..</v>
      </c>
      <c r="K66" s="22" t="str">
        <f t="shared" si="23"/>
        <v>..</v>
      </c>
      <c r="L66" s="22" t="str">
        <f t="shared" si="24"/>
        <v>..</v>
      </c>
      <c r="M66" s="22" t="str">
        <f t="shared" si="25"/>
        <v>..</v>
      </c>
      <c r="N66" s="22" t="str">
        <f t="shared" si="26"/>
        <v>..</v>
      </c>
      <c r="O66" s="22" t="str">
        <f t="shared" si="27"/>
        <v>..</v>
      </c>
      <c r="P66" s="22" t="str">
        <f t="shared" si="28"/>
        <v>..</v>
      </c>
      <c r="Q66" s="22">
        <f t="shared" si="29"/>
        <v>0.5</v>
      </c>
      <c r="R66" s="22">
        <f t="shared" si="30"/>
        <v>0.5</v>
      </c>
      <c r="S66" s="32">
        <v>595</v>
      </c>
      <c r="T66" s="31">
        <f t="shared" si="31"/>
        <v>0</v>
      </c>
      <c r="U66" s="31">
        <f t="shared" si="32"/>
        <v>1</v>
      </c>
      <c r="V66" s="38">
        <v>595</v>
      </c>
      <c r="W66" s="39">
        <f t="shared" si="16"/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298</v>
      </c>
      <c r="AD66" s="39">
        <v>298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297</v>
      </c>
      <c r="AK66" s="39">
        <v>297</v>
      </c>
    </row>
    <row r="67" spans="1:37" ht="12.75">
      <c r="A67" t="s">
        <v>290</v>
      </c>
      <c r="B67" s="35"/>
      <c r="C67" s="64" t="s">
        <v>140</v>
      </c>
      <c r="D67" s="32">
        <v>55092</v>
      </c>
      <c r="E67" s="22">
        <f t="shared" si="17"/>
        <v>0.02</v>
      </c>
      <c r="F67" s="22">
        <f t="shared" si="18"/>
        <v>0.11</v>
      </c>
      <c r="G67" s="22">
        <f t="shared" si="19"/>
        <v>0.11</v>
      </c>
      <c r="H67" s="22">
        <f t="shared" si="20"/>
        <v>0.25</v>
      </c>
      <c r="I67" s="22">
        <f t="shared" si="21"/>
        <v>0.71</v>
      </c>
      <c r="J67" s="22">
        <f t="shared" si="22"/>
        <v>0.04</v>
      </c>
      <c r="K67" s="22">
        <f t="shared" si="23"/>
        <v>0.49</v>
      </c>
      <c r="L67" s="22">
        <f t="shared" si="24"/>
        <v>0.5</v>
      </c>
      <c r="M67" s="22">
        <f t="shared" si="25"/>
        <v>0.48</v>
      </c>
      <c r="N67" s="22">
        <f t="shared" si="26"/>
        <v>0.49</v>
      </c>
      <c r="O67" s="22">
        <f t="shared" si="27"/>
        <v>0.48</v>
      </c>
      <c r="P67" s="22">
        <f t="shared" si="28"/>
        <v>0.42</v>
      </c>
      <c r="Q67" s="22" t="str">
        <f t="shared" si="29"/>
        <v>..</v>
      </c>
      <c r="R67" s="22">
        <f t="shared" si="30"/>
        <v>0.48</v>
      </c>
      <c r="S67" s="32">
        <v>123436</v>
      </c>
      <c r="T67" s="31">
        <f t="shared" si="31"/>
        <v>0.45</v>
      </c>
      <c r="U67" s="31">
        <f t="shared" si="32"/>
        <v>0.45</v>
      </c>
      <c r="V67" s="38">
        <v>123436</v>
      </c>
      <c r="W67" s="39">
        <f t="shared" si="16"/>
        <v>55092</v>
      </c>
      <c r="X67" s="39">
        <v>575</v>
      </c>
      <c r="Y67" s="39">
        <v>3092</v>
      </c>
      <c r="Z67" s="39">
        <v>3027</v>
      </c>
      <c r="AA67" s="39">
        <v>18648</v>
      </c>
      <c r="AB67" s="39">
        <v>943</v>
      </c>
      <c r="AC67" s="39">
        <v>0</v>
      </c>
      <c r="AD67" s="39">
        <v>26285</v>
      </c>
      <c r="AE67" s="39">
        <v>598</v>
      </c>
      <c r="AF67" s="39">
        <v>3095</v>
      </c>
      <c r="AG67" s="39">
        <v>3304</v>
      </c>
      <c r="AH67" s="39">
        <v>20509</v>
      </c>
      <c r="AI67" s="39">
        <v>1301</v>
      </c>
      <c r="AJ67" s="39">
        <v>0</v>
      </c>
      <c r="AK67" s="39">
        <v>28807</v>
      </c>
    </row>
    <row r="68" spans="1:37" ht="12.75">
      <c r="A68" t="s">
        <v>264</v>
      </c>
      <c r="B68" s="35"/>
      <c r="C68" s="64" t="s">
        <v>96</v>
      </c>
      <c r="D68" s="32">
        <v>95087</v>
      </c>
      <c r="E68" s="22">
        <f t="shared" si="17"/>
        <v>0.15</v>
      </c>
      <c r="F68" s="22">
        <f t="shared" si="18"/>
        <v>0.17</v>
      </c>
      <c r="G68" s="22">
        <f t="shared" si="19"/>
        <v>0.19</v>
      </c>
      <c r="H68" s="22">
        <f t="shared" si="20"/>
        <v>0.51</v>
      </c>
      <c r="I68" s="22">
        <f t="shared" si="21"/>
        <v>0.47</v>
      </c>
      <c r="J68" s="22">
        <f t="shared" si="22"/>
        <v>0.02</v>
      </c>
      <c r="K68" s="22">
        <f t="shared" si="23"/>
        <v>0.47</v>
      </c>
      <c r="L68" s="22">
        <f t="shared" si="24"/>
        <v>0.59</v>
      </c>
      <c r="M68" s="22">
        <f t="shared" si="25"/>
        <v>0.35</v>
      </c>
      <c r="N68" s="22">
        <f t="shared" si="26"/>
        <v>0.47</v>
      </c>
      <c r="O68" s="22">
        <f t="shared" si="27"/>
        <v>0.46</v>
      </c>
      <c r="P68" s="22">
        <f t="shared" si="28"/>
        <v>0.59</v>
      </c>
      <c r="Q68" s="22" t="str">
        <f t="shared" si="29"/>
        <v>..</v>
      </c>
      <c r="R68" s="22">
        <f t="shared" si="30"/>
        <v>0.47</v>
      </c>
      <c r="S68" s="32">
        <v>95087</v>
      </c>
      <c r="T68" s="31">
        <f t="shared" si="31"/>
        <v>1</v>
      </c>
      <c r="U68" s="31">
        <f t="shared" si="32"/>
        <v>1</v>
      </c>
      <c r="V68" s="38">
        <v>95087</v>
      </c>
      <c r="W68" s="39">
        <f t="shared" si="16"/>
        <v>95087</v>
      </c>
      <c r="X68" s="39">
        <v>6951</v>
      </c>
      <c r="Y68" s="39">
        <v>9463</v>
      </c>
      <c r="Z68" s="39">
        <v>6290</v>
      </c>
      <c r="AA68" s="39">
        <v>20492</v>
      </c>
      <c r="AB68" s="39">
        <v>1306</v>
      </c>
      <c r="AC68" s="39">
        <v>0</v>
      </c>
      <c r="AD68" s="39">
        <v>44502</v>
      </c>
      <c r="AE68" s="39">
        <v>7693</v>
      </c>
      <c r="AF68" s="39">
        <v>6673</v>
      </c>
      <c r="AG68" s="39">
        <v>11474</v>
      </c>
      <c r="AH68" s="39">
        <v>23833</v>
      </c>
      <c r="AI68" s="39">
        <v>912</v>
      </c>
      <c r="AJ68" s="39">
        <v>0</v>
      </c>
      <c r="AK68" s="39">
        <v>50585</v>
      </c>
    </row>
    <row r="69" spans="1:37" ht="12.75">
      <c r="A69" t="s">
        <v>350</v>
      </c>
      <c r="B69" s="35"/>
      <c r="C69" s="64" t="s">
        <v>227</v>
      </c>
      <c r="D69" s="32">
        <v>38</v>
      </c>
      <c r="E69" s="22">
        <f t="shared" si="17"/>
        <v>0</v>
      </c>
      <c r="F69" s="22">
        <f t="shared" si="18"/>
        <v>0.08</v>
      </c>
      <c r="G69" s="22">
        <f t="shared" si="19"/>
        <v>0.05</v>
      </c>
      <c r="H69" s="22">
        <f t="shared" si="20"/>
        <v>0.13</v>
      </c>
      <c r="I69" s="22">
        <f t="shared" si="21"/>
        <v>0.76</v>
      </c>
      <c r="J69" s="22">
        <f t="shared" si="22"/>
        <v>0.11</v>
      </c>
      <c r="K69" s="22" t="str">
        <f t="shared" si="23"/>
        <v>..</v>
      </c>
      <c r="L69" s="22">
        <f t="shared" si="24"/>
        <v>0.67</v>
      </c>
      <c r="M69" s="22">
        <f t="shared" si="25"/>
        <v>0</v>
      </c>
      <c r="N69" s="22">
        <f t="shared" si="26"/>
        <v>0.4</v>
      </c>
      <c r="O69" s="22">
        <f t="shared" si="27"/>
        <v>0.31</v>
      </c>
      <c r="P69" s="22">
        <f t="shared" si="28"/>
        <v>0.25</v>
      </c>
      <c r="Q69" s="22" t="str">
        <f t="shared" si="29"/>
        <v>..</v>
      </c>
      <c r="R69" s="22">
        <f t="shared" si="30"/>
        <v>0.32</v>
      </c>
      <c r="S69" s="32">
        <v>38</v>
      </c>
      <c r="T69" s="31">
        <f t="shared" si="31"/>
        <v>1</v>
      </c>
      <c r="U69" s="31">
        <f t="shared" si="32"/>
        <v>1</v>
      </c>
      <c r="V69" s="38">
        <v>38</v>
      </c>
      <c r="W69" s="39">
        <f t="shared" si="16"/>
        <v>38</v>
      </c>
      <c r="X69" s="39">
        <v>0</v>
      </c>
      <c r="Y69" s="39">
        <v>2</v>
      </c>
      <c r="Z69" s="39">
        <v>0</v>
      </c>
      <c r="AA69" s="39">
        <v>9</v>
      </c>
      <c r="AB69" s="39">
        <v>1</v>
      </c>
      <c r="AC69" s="39">
        <v>0</v>
      </c>
      <c r="AD69" s="39">
        <v>12</v>
      </c>
      <c r="AE69" s="39">
        <v>0</v>
      </c>
      <c r="AF69" s="39">
        <v>1</v>
      </c>
      <c r="AG69" s="39">
        <v>2</v>
      </c>
      <c r="AH69" s="39">
        <v>20</v>
      </c>
      <c r="AI69" s="39">
        <v>3</v>
      </c>
      <c r="AJ69" s="39">
        <v>0</v>
      </c>
      <c r="AK69" s="39">
        <v>26</v>
      </c>
    </row>
    <row r="70" spans="1:37" ht="12.75">
      <c r="A70" t="s">
        <v>23</v>
      </c>
      <c r="B70" s="35"/>
      <c r="C70" s="64" t="s">
        <v>381</v>
      </c>
      <c r="D70" s="32">
        <v>0</v>
      </c>
      <c r="E70" s="22" t="str">
        <f t="shared" si="17"/>
        <v>..</v>
      </c>
      <c r="F70" s="22" t="str">
        <f t="shared" si="18"/>
        <v>..</v>
      </c>
      <c r="G70" s="22" t="str">
        <f t="shared" si="19"/>
        <v>..</v>
      </c>
      <c r="H70" s="22" t="str">
        <f t="shared" si="20"/>
        <v>..</v>
      </c>
      <c r="I70" s="22" t="str">
        <f t="shared" si="21"/>
        <v>..</v>
      </c>
      <c r="J70" s="22" t="str">
        <f t="shared" si="22"/>
        <v>..</v>
      </c>
      <c r="K70" s="22" t="str">
        <f t="shared" si="23"/>
        <v>..</v>
      </c>
      <c r="L70" s="22" t="str">
        <f t="shared" si="24"/>
        <v>..</v>
      </c>
      <c r="M70" s="22" t="str">
        <f t="shared" si="25"/>
        <v>..</v>
      </c>
      <c r="N70" s="22" t="str">
        <f t="shared" si="26"/>
        <v>..</v>
      </c>
      <c r="O70" s="22" t="str">
        <f t="shared" si="27"/>
        <v>..</v>
      </c>
      <c r="P70" s="22" t="str">
        <f t="shared" si="28"/>
        <v>..</v>
      </c>
      <c r="Q70" s="22" t="str">
        <f t="shared" si="29"/>
        <v>..</v>
      </c>
      <c r="R70" s="22" t="str">
        <f t="shared" si="30"/>
        <v>..</v>
      </c>
      <c r="S70" s="32">
        <v>0</v>
      </c>
      <c r="T70" s="31" t="str">
        <f t="shared" si="31"/>
        <v>..</v>
      </c>
      <c r="U70" s="31" t="str">
        <f t="shared" si="32"/>
        <v>..</v>
      </c>
      <c r="V70" s="38">
        <v>0</v>
      </c>
      <c r="W70" s="39">
        <f t="shared" si="16"/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</row>
    <row r="71" spans="1:37" ht="12.75">
      <c r="A71" t="s">
        <v>291</v>
      </c>
      <c r="B71" s="35"/>
      <c r="C71" s="64" t="s">
        <v>141</v>
      </c>
      <c r="D71" s="32">
        <v>4719</v>
      </c>
      <c r="E71" s="22">
        <f t="shared" si="17"/>
        <v>0.42</v>
      </c>
      <c r="F71" s="22">
        <f t="shared" si="18"/>
        <v>0.17</v>
      </c>
      <c r="G71" s="22">
        <f t="shared" si="19"/>
        <v>0.14</v>
      </c>
      <c r="H71" s="22">
        <f t="shared" si="20"/>
        <v>0.72</v>
      </c>
      <c r="I71" s="22">
        <f t="shared" si="21"/>
        <v>0.25</v>
      </c>
      <c r="J71" s="22">
        <f t="shared" si="22"/>
        <v>0.03</v>
      </c>
      <c r="K71" s="22">
        <f t="shared" si="23"/>
        <v>0.52</v>
      </c>
      <c r="L71" s="22">
        <f t="shared" si="24"/>
        <v>0.5</v>
      </c>
      <c r="M71" s="22">
        <f t="shared" si="25"/>
        <v>0.52</v>
      </c>
      <c r="N71" s="22">
        <f t="shared" si="26"/>
        <v>0.52</v>
      </c>
      <c r="O71" s="22">
        <f t="shared" si="27"/>
        <v>0.5</v>
      </c>
      <c r="P71" s="22">
        <f t="shared" si="28"/>
        <v>0.89</v>
      </c>
      <c r="Q71" s="22" t="str">
        <f t="shared" si="29"/>
        <v>..</v>
      </c>
      <c r="R71" s="22">
        <f t="shared" si="30"/>
        <v>0.52</v>
      </c>
      <c r="S71" s="32">
        <v>4719</v>
      </c>
      <c r="T71" s="31">
        <f t="shared" si="31"/>
        <v>1</v>
      </c>
      <c r="U71" s="31">
        <f t="shared" si="32"/>
        <v>1</v>
      </c>
      <c r="V71" s="38">
        <v>4719</v>
      </c>
      <c r="W71" s="39">
        <f t="shared" si="16"/>
        <v>4719</v>
      </c>
      <c r="X71" s="39">
        <v>1033</v>
      </c>
      <c r="Y71" s="39">
        <v>396</v>
      </c>
      <c r="Z71" s="39">
        <v>342</v>
      </c>
      <c r="AA71" s="39">
        <v>589</v>
      </c>
      <c r="AB71" s="39">
        <v>106</v>
      </c>
      <c r="AC71" s="39">
        <v>0</v>
      </c>
      <c r="AD71" s="39">
        <v>2466</v>
      </c>
      <c r="AE71" s="39">
        <v>936</v>
      </c>
      <c r="AF71" s="39">
        <v>393</v>
      </c>
      <c r="AG71" s="39">
        <v>318</v>
      </c>
      <c r="AH71" s="39">
        <v>593</v>
      </c>
      <c r="AI71" s="39">
        <v>13</v>
      </c>
      <c r="AJ71" s="39">
        <v>0</v>
      </c>
      <c r="AK71" s="39">
        <v>2253</v>
      </c>
    </row>
    <row r="72" spans="1:37" ht="12.75">
      <c r="A72" t="s">
        <v>292</v>
      </c>
      <c r="B72" s="35"/>
      <c r="C72" s="64" t="s">
        <v>142</v>
      </c>
      <c r="D72" s="32">
        <v>50</v>
      </c>
      <c r="E72" s="22">
        <f t="shared" si="17"/>
        <v>0.02</v>
      </c>
      <c r="F72" s="22">
        <f t="shared" si="18"/>
        <v>0.04</v>
      </c>
      <c r="G72" s="22">
        <f t="shared" si="19"/>
        <v>0</v>
      </c>
      <c r="H72" s="22">
        <f t="shared" si="20"/>
        <v>0.06</v>
      </c>
      <c r="I72" s="22">
        <f t="shared" si="21"/>
        <v>0.94</v>
      </c>
      <c r="J72" s="22">
        <f t="shared" si="22"/>
        <v>0</v>
      </c>
      <c r="K72" s="22">
        <f t="shared" si="23"/>
        <v>0</v>
      </c>
      <c r="L72" s="22">
        <f t="shared" si="24"/>
        <v>0</v>
      </c>
      <c r="M72" s="22" t="str">
        <f t="shared" si="25"/>
        <v>..</v>
      </c>
      <c r="N72" s="22">
        <f t="shared" si="26"/>
        <v>0</v>
      </c>
      <c r="O72" s="22">
        <f t="shared" si="27"/>
        <v>0.09</v>
      </c>
      <c r="P72" s="22" t="str">
        <f t="shared" si="28"/>
        <v>..</v>
      </c>
      <c r="Q72" s="22" t="str">
        <f t="shared" si="29"/>
        <v>..</v>
      </c>
      <c r="R72" s="22">
        <f t="shared" si="30"/>
        <v>0.08</v>
      </c>
      <c r="S72" s="32">
        <v>50</v>
      </c>
      <c r="T72" s="31">
        <f t="shared" si="31"/>
        <v>1</v>
      </c>
      <c r="U72" s="31">
        <f t="shared" si="32"/>
        <v>1</v>
      </c>
      <c r="V72" s="38">
        <v>50</v>
      </c>
      <c r="W72" s="39">
        <f t="shared" si="16"/>
        <v>50</v>
      </c>
      <c r="X72" s="39">
        <v>0</v>
      </c>
      <c r="Y72" s="39">
        <v>0</v>
      </c>
      <c r="Z72" s="39">
        <v>0</v>
      </c>
      <c r="AA72" s="39">
        <v>4</v>
      </c>
      <c r="AB72" s="39">
        <v>0</v>
      </c>
      <c r="AC72" s="39">
        <v>0</v>
      </c>
      <c r="AD72" s="39">
        <v>4</v>
      </c>
      <c r="AE72" s="39">
        <v>1</v>
      </c>
      <c r="AF72" s="39">
        <v>2</v>
      </c>
      <c r="AG72" s="39">
        <v>0</v>
      </c>
      <c r="AH72" s="39">
        <v>43</v>
      </c>
      <c r="AI72" s="39">
        <v>0</v>
      </c>
      <c r="AJ72" s="39">
        <v>0</v>
      </c>
      <c r="AK72" s="39">
        <v>46</v>
      </c>
    </row>
    <row r="73" spans="1:37" ht="12.75">
      <c r="A73" t="s">
        <v>293</v>
      </c>
      <c r="B73" s="35"/>
      <c r="C73" s="64" t="s">
        <v>143</v>
      </c>
      <c r="D73" s="32">
        <v>288844</v>
      </c>
      <c r="E73" s="22">
        <f t="shared" si="17"/>
        <v>0.21</v>
      </c>
      <c r="F73" s="22">
        <f t="shared" si="18"/>
        <v>0.26</v>
      </c>
      <c r="G73" s="22">
        <f t="shared" si="19"/>
        <v>0.12</v>
      </c>
      <c r="H73" s="22">
        <f t="shared" si="20"/>
        <v>0.58</v>
      </c>
      <c r="I73" s="22">
        <f t="shared" si="21"/>
        <v>0.4</v>
      </c>
      <c r="J73" s="22">
        <f t="shared" si="22"/>
        <v>0.02</v>
      </c>
      <c r="K73" s="22">
        <f t="shared" si="23"/>
        <v>0.49</v>
      </c>
      <c r="L73" s="22">
        <f t="shared" si="24"/>
        <v>0.49</v>
      </c>
      <c r="M73" s="22">
        <f t="shared" si="25"/>
        <v>0.46</v>
      </c>
      <c r="N73" s="22">
        <f t="shared" si="26"/>
        <v>0.49</v>
      </c>
      <c r="O73" s="22">
        <f t="shared" si="27"/>
        <v>0.5</v>
      </c>
      <c r="P73" s="22">
        <f t="shared" si="28"/>
        <v>0.5</v>
      </c>
      <c r="Q73" s="22" t="str">
        <f t="shared" si="29"/>
        <v>..</v>
      </c>
      <c r="R73" s="22">
        <f t="shared" si="30"/>
        <v>0.49</v>
      </c>
      <c r="S73" s="32">
        <v>288844</v>
      </c>
      <c r="T73" s="31">
        <f t="shared" si="31"/>
        <v>1</v>
      </c>
      <c r="U73" s="31">
        <f t="shared" si="32"/>
        <v>1</v>
      </c>
      <c r="V73" s="38">
        <v>288844</v>
      </c>
      <c r="W73" s="39">
        <f t="shared" si="16"/>
        <v>288844</v>
      </c>
      <c r="X73" s="39">
        <v>29161</v>
      </c>
      <c r="Y73" s="39">
        <v>36526</v>
      </c>
      <c r="Z73" s="39">
        <v>15622</v>
      </c>
      <c r="AA73" s="39">
        <v>57248</v>
      </c>
      <c r="AB73" s="39">
        <v>3244</v>
      </c>
      <c r="AC73" s="39">
        <v>0</v>
      </c>
      <c r="AD73" s="39">
        <v>141801</v>
      </c>
      <c r="AE73" s="39">
        <v>30169</v>
      </c>
      <c r="AF73" s="39">
        <v>37856</v>
      </c>
      <c r="AG73" s="39">
        <v>18021</v>
      </c>
      <c r="AH73" s="39">
        <v>57736</v>
      </c>
      <c r="AI73" s="39">
        <v>3261</v>
      </c>
      <c r="AJ73" s="39">
        <v>0</v>
      </c>
      <c r="AK73" s="39">
        <v>147043</v>
      </c>
    </row>
    <row r="74" spans="1:37" ht="12.75">
      <c r="A74" t="s">
        <v>63</v>
      </c>
      <c r="B74" s="35"/>
      <c r="C74" s="64" t="s">
        <v>382</v>
      </c>
      <c r="D74" s="32">
        <v>7</v>
      </c>
      <c r="E74" s="22">
        <f t="shared" si="17"/>
        <v>0</v>
      </c>
      <c r="F74" s="22">
        <f t="shared" si="18"/>
        <v>0</v>
      </c>
      <c r="G74" s="22">
        <f t="shared" si="19"/>
        <v>0</v>
      </c>
      <c r="H74" s="22">
        <f t="shared" si="20"/>
        <v>0</v>
      </c>
      <c r="I74" s="22">
        <f t="shared" si="21"/>
        <v>0.86</v>
      </c>
      <c r="J74" s="22">
        <f t="shared" si="22"/>
        <v>0.14</v>
      </c>
      <c r="K74" s="22" t="str">
        <f t="shared" si="23"/>
        <v>..</v>
      </c>
      <c r="L74" s="22" t="str">
        <f t="shared" si="24"/>
        <v>..</v>
      </c>
      <c r="M74" s="22" t="str">
        <f t="shared" si="25"/>
        <v>..</v>
      </c>
      <c r="N74" s="22" t="str">
        <f t="shared" si="26"/>
        <v>..</v>
      </c>
      <c r="O74" s="22">
        <f t="shared" si="27"/>
        <v>0.17</v>
      </c>
      <c r="P74" s="22">
        <f t="shared" si="28"/>
        <v>1</v>
      </c>
      <c r="Q74" s="22" t="str">
        <f t="shared" si="29"/>
        <v>..</v>
      </c>
      <c r="R74" s="22">
        <f t="shared" si="30"/>
        <v>0.29</v>
      </c>
      <c r="S74" s="32">
        <v>7</v>
      </c>
      <c r="T74" s="31">
        <f t="shared" si="31"/>
        <v>1</v>
      </c>
      <c r="U74" s="31">
        <f t="shared" si="32"/>
        <v>1</v>
      </c>
      <c r="V74" s="38">
        <v>7</v>
      </c>
      <c r="W74" s="39">
        <f t="shared" si="16"/>
        <v>7</v>
      </c>
      <c r="X74" s="39">
        <v>0</v>
      </c>
      <c r="Y74" s="39">
        <v>0</v>
      </c>
      <c r="Z74" s="39">
        <v>0</v>
      </c>
      <c r="AA74" s="39">
        <v>1</v>
      </c>
      <c r="AB74" s="39">
        <v>1</v>
      </c>
      <c r="AC74" s="39">
        <v>0</v>
      </c>
      <c r="AD74" s="39">
        <v>2</v>
      </c>
      <c r="AE74" s="39">
        <v>0</v>
      </c>
      <c r="AF74" s="39">
        <v>0</v>
      </c>
      <c r="AG74" s="39">
        <v>0</v>
      </c>
      <c r="AH74" s="39">
        <v>5</v>
      </c>
      <c r="AI74" s="39">
        <v>0</v>
      </c>
      <c r="AJ74" s="39">
        <v>0</v>
      </c>
      <c r="AK74" s="39">
        <v>5</v>
      </c>
    </row>
    <row r="75" spans="1:37" ht="12.75">
      <c r="A75" t="s">
        <v>24</v>
      </c>
      <c r="B75" s="35"/>
      <c r="C75" s="64" t="s">
        <v>144</v>
      </c>
      <c r="D75" s="32">
        <v>0</v>
      </c>
      <c r="E75" s="22" t="str">
        <f t="shared" si="17"/>
        <v>..</v>
      </c>
      <c r="F75" s="22" t="str">
        <f t="shared" si="18"/>
        <v>..</v>
      </c>
      <c r="G75" s="22" t="str">
        <f t="shared" si="19"/>
        <v>..</v>
      </c>
      <c r="H75" s="22" t="str">
        <f t="shared" si="20"/>
        <v>..</v>
      </c>
      <c r="I75" s="22" t="str">
        <f t="shared" si="21"/>
        <v>..</v>
      </c>
      <c r="J75" s="22" t="str">
        <f t="shared" si="22"/>
        <v>..</v>
      </c>
      <c r="K75" s="22" t="str">
        <f t="shared" si="23"/>
        <v>..</v>
      </c>
      <c r="L75" s="22" t="str">
        <f t="shared" si="24"/>
        <v>..</v>
      </c>
      <c r="M75" s="22" t="str">
        <f t="shared" si="25"/>
        <v>..</v>
      </c>
      <c r="N75" s="22" t="str">
        <f t="shared" si="26"/>
        <v>..</v>
      </c>
      <c r="O75" s="22" t="str">
        <f t="shared" si="27"/>
        <v>..</v>
      </c>
      <c r="P75" s="22" t="str">
        <f t="shared" si="28"/>
        <v>..</v>
      </c>
      <c r="Q75" s="22" t="str">
        <f t="shared" si="29"/>
        <v>..</v>
      </c>
      <c r="R75" s="22" t="str">
        <f t="shared" si="30"/>
        <v>..</v>
      </c>
      <c r="S75" s="32">
        <v>9175</v>
      </c>
      <c r="T75" s="31">
        <f t="shared" si="31"/>
        <v>0</v>
      </c>
      <c r="U75" s="31">
        <f t="shared" si="32"/>
        <v>0</v>
      </c>
      <c r="V75" s="38">
        <v>9175</v>
      </c>
      <c r="W75" s="39">
        <f t="shared" si="16"/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</row>
    <row r="76" spans="1:37" ht="12.75">
      <c r="A76" t="s">
        <v>294</v>
      </c>
      <c r="B76" s="35"/>
      <c r="C76" s="64" t="s">
        <v>145</v>
      </c>
      <c r="D76" s="32">
        <v>167301</v>
      </c>
      <c r="E76" s="22" t="str">
        <f t="shared" si="17"/>
        <v>..</v>
      </c>
      <c r="F76" s="22" t="str">
        <f t="shared" si="18"/>
        <v>..</v>
      </c>
      <c r="G76" s="22" t="str">
        <f t="shared" si="19"/>
        <v>..</v>
      </c>
      <c r="H76" s="22" t="str">
        <f t="shared" si="20"/>
        <v>..</v>
      </c>
      <c r="I76" s="22" t="str">
        <f t="shared" si="21"/>
        <v>..</v>
      </c>
      <c r="J76" s="22" t="str">
        <f t="shared" si="22"/>
        <v>..</v>
      </c>
      <c r="K76" s="22" t="str">
        <f t="shared" si="23"/>
        <v>..</v>
      </c>
      <c r="L76" s="22" t="str">
        <f t="shared" si="24"/>
        <v>..</v>
      </c>
      <c r="M76" s="22" t="str">
        <f t="shared" si="25"/>
        <v>..</v>
      </c>
      <c r="N76" s="22" t="str">
        <f t="shared" si="26"/>
        <v>..</v>
      </c>
      <c r="O76" s="22" t="str">
        <f t="shared" si="27"/>
        <v>..</v>
      </c>
      <c r="P76" s="22" t="str">
        <f t="shared" si="28"/>
        <v>..</v>
      </c>
      <c r="Q76" s="22">
        <f t="shared" si="29"/>
        <v>0.42</v>
      </c>
      <c r="R76" s="22">
        <f t="shared" si="30"/>
        <v>0.42</v>
      </c>
      <c r="S76" s="32">
        <v>210207</v>
      </c>
      <c r="T76" s="31">
        <f t="shared" si="31"/>
        <v>0</v>
      </c>
      <c r="U76" s="31">
        <f t="shared" si="32"/>
        <v>0.8</v>
      </c>
      <c r="V76" s="38">
        <v>210207</v>
      </c>
      <c r="W76" s="39">
        <f t="shared" si="16"/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70489</v>
      </c>
      <c r="AD76" s="39">
        <v>70489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96812</v>
      </c>
      <c r="AK76" s="39">
        <v>96812</v>
      </c>
    </row>
    <row r="77" spans="1:37" ht="12.75">
      <c r="A77" t="s">
        <v>295</v>
      </c>
      <c r="B77" s="35"/>
      <c r="C77" s="64" t="s">
        <v>146</v>
      </c>
      <c r="D77" s="32">
        <v>1773</v>
      </c>
      <c r="E77" s="22">
        <f t="shared" si="17"/>
        <v>0.03</v>
      </c>
      <c r="F77" s="22">
        <f t="shared" si="18"/>
        <v>0.14</v>
      </c>
      <c r="G77" s="22">
        <f t="shared" si="19"/>
        <v>0.12</v>
      </c>
      <c r="H77" s="22">
        <f t="shared" si="20"/>
        <v>0.29</v>
      </c>
      <c r="I77" s="22">
        <f t="shared" si="21"/>
        <v>0.65</v>
      </c>
      <c r="J77" s="22">
        <f t="shared" si="22"/>
        <v>0.06</v>
      </c>
      <c r="K77" s="22">
        <f t="shared" si="23"/>
        <v>0.41</v>
      </c>
      <c r="L77" s="22">
        <f t="shared" si="24"/>
        <v>0.49</v>
      </c>
      <c r="M77" s="22">
        <f t="shared" si="25"/>
        <v>0.54</v>
      </c>
      <c r="N77" s="22">
        <f t="shared" si="26"/>
        <v>0.5</v>
      </c>
      <c r="O77" s="22">
        <f t="shared" si="27"/>
        <v>0.35</v>
      </c>
      <c r="P77" s="22">
        <f t="shared" si="28"/>
        <v>0.19</v>
      </c>
      <c r="Q77" s="22" t="str">
        <f t="shared" si="29"/>
        <v>..</v>
      </c>
      <c r="R77" s="22">
        <f t="shared" si="30"/>
        <v>0.39</v>
      </c>
      <c r="S77" s="32">
        <v>1773</v>
      </c>
      <c r="T77" s="31">
        <f t="shared" si="31"/>
        <v>1</v>
      </c>
      <c r="U77" s="31">
        <f t="shared" si="32"/>
        <v>1</v>
      </c>
      <c r="V77" s="38">
        <v>1773</v>
      </c>
      <c r="W77" s="39">
        <f t="shared" si="16"/>
        <v>1773</v>
      </c>
      <c r="X77" s="39">
        <v>22</v>
      </c>
      <c r="Y77" s="39">
        <v>118</v>
      </c>
      <c r="Z77" s="39">
        <v>120</v>
      </c>
      <c r="AA77" s="39">
        <v>406</v>
      </c>
      <c r="AB77" s="39">
        <v>21</v>
      </c>
      <c r="AC77" s="39">
        <v>0</v>
      </c>
      <c r="AD77" s="39">
        <v>687</v>
      </c>
      <c r="AE77" s="39">
        <v>32</v>
      </c>
      <c r="AF77" s="39">
        <v>122</v>
      </c>
      <c r="AG77" s="39">
        <v>101</v>
      </c>
      <c r="AH77" s="39">
        <v>743</v>
      </c>
      <c r="AI77" s="39">
        <v>88</v>
      </c>
      <c r="AJ77" s="39">
        <v>0</v>
      </c>
      <c r="AK77" s="39">
        <v>1086</v>
      </c>
    </row>
    <row r="78" spans="1:37" ht="12.75">
      <c r="A78" t="s">
        <v>296</v>
      </c>
      <c r="B78" s="35"/>
      <c r="C78" s="64" t="s">
        <v>147</v>
      </c>
      <c r="D78" s="32">
        <v>9528</v>
      </c>
      <c r="E78" s="22">
        <f aca="true" t="shared" si="33" ref="E78:E109">IF(+$W78=0,"..",+(X78+AE78)/$W78)</f>
        <v>0.17</v>
      </c>
      <c r="F78" s="22">
        <f aca="true" t="shared" si="34" ref="F78:F109">IF(+$W78=0,"..",+(Y78+AF78)/$W78)</f>
        <v>0.22</v>
      </c>
      <c r="G78" s="22">
        <f aca="true" t="shared" si="35" ref="G78:G109">IF(+$W78=0,"..",+(Z78+AG78)/$W78)</f>
        <v>0.13</v>
      </c>
      <c r="H78" s="22">
        <f aca="true" t="shared" si="36" ref="H78:H109">IF(+$W78=0,"..",+((X78+Y78+Z78)+(AE78+AF78+AG78))/$W78)</f>
        <v>0.52</v>
      </c>
      <c r="I78" s="22">
        <f aca="true" t="shared" si="37" ref="I78:I109">IF(+$W78=0,"..",+(AA78+AH78)/$W78)</f>
        <v>0.42</v>
      </c>
      <c r="J78" s="22">
        <f aca="true" t="shared" si="38" ref="J78:J109">IF(+$W78=0,"..",+(AB78+AI78)/$W78)</f>
        <v>0.06</v>
      </c>
      <c r="K78" s="22">
        <f aca="true" t="shared" si="39" ref="K78:K109">IF(X78+AE78=0,"..",+X78/(X78+AE78))</f>
        <v>0.48</v>
      </c>
      <c r="L78" s="22">
        <f aca="true" t="shared" si="40" ref="L78:L109">IF(Y78+AF78=0,"..",+Y78/(Y78+AF78))</f>
        <v>0.5</v>
      </c>
      <c r="M78" s="22">
        <f aca="true" t="shared" si="41" ref="M78:M109">IF(Z78+AG78=0,"..",+Z78/(Z78+AG78))</f>
        <v>0.46</v>
      </c>
      <c r="N78" s="22">
        <f aca="true" t="shared" si="42" ref="N78:N109">IF(X78+Y78+Z78+AE78+AF78+AG78=0,"..",+(X78+Y78+Z78)/(X78+Y78+Z78+AE78+AF78+AG78))</f>
        <v>0.48</v>
      </c>
      <c r="O78" s="22">
        <f aca="true" t="shared" si="43" ref="O78:O109">IF(AA78+AH78=0,"..",+AA78/(AA78+AH78))</f>
        <v>0.56</v>
      </c>
      <c r="P78" s="22">
        <f aca="true" t="shared" si="44" ref="P78:P109">IF(AB78+AI78=0,"..",+AB78/(AB78+AI78))</f>
        <v>0.53</v>
      </c>
      <c r="Q78" s="22" t="str">
        <f aca="true" t="shared" si="45" ref="Q78:Q109">IF(AC78+AJ78=0,"..",+AC78/(AC78+AJ78))</f>
        <v>..</v>
      </c>
      <c r="R78" s="22">
        <f aca="true" t="shared" si="46" ref="R78:R109">IF(AD78+AK78=0,"..",+(AD78)/(AD78+AK78))</f>
        <v>0.52</v>
      </c>
      <c r="S78" s="32">
        <v>9528</v>
      </c>
      <c r="T78" s="31">
        <f aca="true" t="shared" si="47" ref="T78:T109">IF(ISERROR(+W78/S78),"..",(W78/S78))</f>
        <v>1</v>
      </c>
      <c r="U78" s="31">
        <f aca="true" t="shared" si="48" ref="U78:U109">IF(ISERROR((AD78+AK78)/S78),"..",(AD78+AK78)/S78)</f>
        <v>1</v>
      </c>
      <c r="V78" s="38">
        <v>9528</v>
      </c>
      <c r="W78" s="39">
        <f t="shared" si="16"/>
        <v>9528</v>
      </c>
      <c r="X78" s="39">
        <v>786</v>
      </c>
      <c r="Y78" s="39">
        <v>1024</v>
      </c>
      <c r="Z78" s="39">
        <v>595</v>
      </c>
      <c r="AA78" s="39">
        <v>2258</v>
      </c>
      <c r="AB78" s="39">
        <v>291</v>
      </c>
      <c r="AC78" s="39">
        <v>0</v>
      </c>
      <c r="AD78" s="39">
        <v>4954</v>
      </c>
      <c r="AE78" s="39">
        <v>836</v>
      </c>
      <c r="AF78" s="39">
        <v>1034</v>
      </c>
      <c r="AG78" s="39">
        <v>688</v>
      </c>
      <c r="AH78" s="39">
        <v>1760</v>
      </c>
      <c r="AI78" s="39">
        <v>256</v>
      </c>
      <c r="AJ78" s="39">
        <v>0</v>
      </c>
      <c r="AK78" s="39">
        <v>4574</v>
      </c>
    </row>
    <row r="79" spans="1:37" ht="12.75">
      <c r="A79" t="s">
        <v>297</v>
      </c>
      <c r="B79" s="35"/>
      <c r="C79" s="64" t="s">
        <v>150</v>
      </c>
      <c r="D79" s="32">
        <v>462</v>
      </c>
      <c r="E79" s="22">
        <f t="shared" si="33"/>
        <v>0.09</v>
      </c>
      <c r="F79" s="22">
        <f t="shared" si="34"/>
        <v>0.13</v>
      </c>
      <c r="G79" s="22">
        <f t="shared" si="35"/>
        <v>0.16</v>
      </c>
      <c r="H79" s="22">
        <f t="shared" si="36"/>
        <v>0.37</v>
      </c>
      <c r="I79" s="22">
        <f t="shared" si="37"/>
        <v>0.59</v>
      </c>
      <c r="J79" s="22">
        <f t="shared" si="38"/>
        <v>0.04</v>
      </c>
      <c r="K79" s="22">
        <f t="shared" si="39"/>
        <v>0.4</v>
      </c>
      <c r="L79" s="22">
        <f t="shared" si="40"/>
        <v>0.46</v>
      </c>
      <c r="M79" s="22">
        <f t="shared" si="41"/>
        <v>0.5</v>
      </c>
      <c r="N79" s="22">
        <f t="shared" si="42"/>
        <v>0.46</v>
      </c>
      <c r="O79" s="22">
        <f t="shared" si="43"/>
        <v>0.53</v>
      </c>
      <c r="P79" s="22">
        <f t="shared" si="44"/>
        <v>0.18</v>
      </c>
      <c r="Q79" s="22" t="str">
        <f t="shared" si="45"/>
        <v>..</v>
      </c>
      <c r="R79" s="22">
        <f t="shared" si="46"/>
        <v>0.49</v>
      </c>
      <c r="S79" s="32">
        <v>462</v>
      </c>
      <c r="T79" s="31">
        <f t="shared" si="47"/>
        <v>1</v>
      </c>
      <c r="U79" s="31">
        <f t="shared" si="48"/>
        <v>1</v>
      </c>
      <c r="V79" s="38">
        <v>462</v>
      </c>
      <c r="W79" s="39">
        <f aca="true" t="shared" si="49" ref="W79:W142">SUM(X79:AB79,AE79:AI79)</f>
        <v>462</v>
      </c>
      <c r="X79" s="39">
        <v>17</v>
      </c>
      <c r="Y79" s="39">
        <v>27</v>
      </c>
      <c r="Z79" s="39">
        <v>36</v>
      </c>
      <c r="AA79" s="39">
        <v>145</v>
      </c>
      <c r="AB79" s="39">
        <v>3</v>
      </c>
      <c r="AC79" s="39">
        <v>0</v>
      </c>
      <c r="AD79" s="39">
        <v>228</v>
      </c>
      <c r="AE79" s="39">
        <v>25</v>
      </c>
      <c r="AF79" s="39">
        <v>32</v>
      </c>
      <c r="AG79" s="39">
        <v>36</v>
      </c>
      <c r="AH79" s="39">
        <v>127</v>
      </c>
      <c r="AI79" s="39">
        <v>14</v>
      </c>
      <c r="AJ79" s="39">
        <v>0</v>
      </c>
      <c r="AK79" s="39">
        <v>234</v>
      </c>
    </row>
    <row r="80" spans="1:37" ht="12.75">
      <c r="A80" t="s">
        <v>27</v>
      </c>
      <c r="B80" s="35"/>
      <c r="C80" s="64" t="s">
        <v>151</v>
      </c>
      <c r="D80" s="32">
        <v>571685</v>
      </c>
      <c r="E80" s="22">
        <f t="shared" si="33"/>
        <v>0.02</v>
      </c>
      <c r="F80" s="22">
        <f t="shared" si="34"/>
        <v>0.06</v>
      </c>
      <c r="G80" s="22">
        <f t="shared" si="35"/>
        <v>0.09</v>
      </c>
      <c r="H80" s="22">
        <f t="shared" si="36"/>
        <v>0.18</v>
      </c>
      <c r="I80" s="22">
        <f t="shared" si="37"/>
        <v>0.72</v>
      </c>
      <c r="J80" s="22">
        <f t="shared" si="38"/>
        <v>0.1</v>
      </c>
      <c r="K80" s="22">
        <f t="shared" si="39"/>
        <v>0.49</v>
      </c>
      <c r="L80" s="22">
        <f t="shared" si="40"/>
        <v>0.48</v>
      </c>
      <c r="M80" s="22">
        <f t="shared" si="41"/>
        <v>0.49</v>
      </c>
      <c r="N80" s="22">
        <f t="shared" si="42"/>
        <v>0.49</v>
      </c>
      <c r="O80" s="22">
        <f t="shared" si="43"/>
        <v>0.41</v>
      </c>
      <c r="P80" s="22">
        <f t="shared" si="44"/>
        <v>0.53</v>
      </c>
      <c r="Q80" s="22" t="str">
        <f t="shared" si="45"/>
        <v>..</v>
      </c>
      <c r="R80" s="22">
        <f t="shared" si="46"/>
        <v>0.43</v>
      </c>
      <c r="S80" s="32">
        <v>571685</v>
      </c>
      <c r="T80" s="31">
        <f t="shared" si="47"/>
        <v>1</v>
      </c>
      <c r="U80" s="31">
        <f t="shared" si="48"/>
        <v>1</v>
      </c>
      <c r="V80" s="38">
        <v>571685</v>
      </c>
      <c r="W80" s="39">
        <f t="shared" si="49"/>
        <v>571685</v>
      </c>
      <c r="X80" s="39">
        <v>5162</v>
      </c>
      <c r="Y80" s="39">
        <v>17782</v>
      </c>
      <c r="Z80" s="39">
        <v>25975</v>
      </c>
      <c r="AA80" s="39">
        <v>168402</v>
      </c>
      <c r="AB80" s="39">
        <v>30476</v>
      </c>
      <c r="AC80" s="39">
        <v>0</v>
      </c>
      <c r="AD80" s="39">
        <v>247797</v>
      </c>
      <c r="AE80" s="39">
        <v>5435</v>
      </c>
      <c r="AF80" s="39">
        <v>18931</v>
      </c>
      <c r="AG80" s="39">
        <v>27410</v>
      </c>
      <c r="AH80" s="39">
        <v>245034</v>
      </c>
      <c r="AI80" s="39">
        <v>27078</v>
      </c>
      <c r="AJ80" s="39">
        <v>0</v>
      </c>
      <c r="AK80" s="39">
        <v>323888</v>
      </c>
    </row>
    <row r="81" spans="1:37" ht="12.75">
      <c r="A81" t="s">
        <v>298</v>
      </c>
      <c r="B81" s="35"/>
      <c r="C81" s="64" t="s">
        <v>152</v>
      </c>
      <c r="D81" s="32">
        <v>13588</v>
      </c>
      <c r="E81" s="22">
        <f t="shared" si="33"/>
        <v>0.11</v>
      </c>
      <c r="F81" s="22">
        <f t="shared" si="34"/>
        <v>0.14</v>
      </c>
      <c r="G81" s="22">
        <f t="shared" si="35"/>
        <v>0.11</v>
      </c>
      <c r="H81" s="22">
        <f t="shared" si="36"/>
        <v>0.36</v>
      </c>
      <c r="I81" s="22">
        <f t="shared" si="37"/>
        <v>0.62</v>
      </c>
      <c r="J81" s="22">
        <f t="shared" si="38"/>
        <v>0.02</v>
      </c>
      <c r="K81" s="22">
        <f t="shared" si="39"/>
        <v>0.5</v>
      </c>
      <c r="L81" s="22">
        <f t="shared" si="40"/>
        <v>0.5</v>
      </c>
      <c r="M81" s="22">
        <f t="shared" si="41"/>
        <v>0.5</v>
      </c>
      <c r="N81" s="22">
        <f t="shared" si="42"/>
        <v>0.5</v>
      </c>
      <c r="O81" s="22">
        <f t="shared" si="43"/>
        <v>0.47</v>
      </c>
      <c r="P81" s="22">
        <f t="shared" si="44"/>
        <v>0.6</v>
      </c>
      <c r="Q81" s="22" t="str">
        <f t="shared" si="45"/>
        <v>..</v>
      </c>
      <c r="R81" s="22">
        <f t="shared" si="46"/>
        <v>0.48</v>
      </c>
      <c r="S81" s="32">
        <v>13588</v>
      </c>
      <c r="T81" s="31">
        <f t="shared" si="47"/>
        <v>1</v>
      </c>
      <c r="U81" s="31">
        <f t="shared" si="48"/>
        <v>1</v>
      </c>
      <c r="V81" s="38">
        <v>13588</v>
      </c>
      <c r="W81" s="39">
        <f t="shared" si="49"/>
        <v>13588</v>
      </c>
      <c r="X81" s="39">
        <v>731</v>
      </c>
      <c r="Y81" s="39">
        <v>968</v>
      </c>
      <c r="Z81" s="39">
        <v>779</v>
      </c>
      <c r="AA81" s="39">
        <v>3950</v>
      </c>
      <c r="AB81" s="39">
        <v>140</v>
      </c>
      <c r="AC81" s="39">
        <v>0</v>
      </c>
      <c r="AD81" s="39">
        <v>6568</v>
      </c>
      <c r="AE81" s="39">
        <v>744</v>
      </c>
      <c r="AF81" s="39">
        <v>959</v>
      </c>
      <c r="AG81" s="39">
        <v>776</v>
      </c>
      <c r="AH81" s="39">
        <v>4447</v>
      </c>
      <c r="AI81" s="39">
        <v>94</v>
      </c>
      <c r="AJ81" s="39">
        <v>0</v>
      </c>
      <c r="AK81" s="39">
        <v>7020</v>
      </c>
    </row>
    <row r="82" spans="1:37" ht="12.75">
      <c r="A82" t="s">
        <v>300</v>
      </c>
      <c r="B82" s="35"/>
      <c r="C82" s="64" t="s">
        <v>154</v>
      </c>
      <c r="D82" s="32">
        <v>0</v>
      </c>
      <c r="E82" s="22" t="str">
        <f t="shared" si="33"/>
        <v>..</v>
      </c>
      <c r="F82" s="22" t="str">
        <f t="shared" si="34"/>
        <v>..</v>
      </c>
      <c r="G82" s="22" t="str">
        <f t="shared" si="35"/>
        <v>..</v>
      </c>
      <c r="H82" s="22" t="str">
        <f t="shared" si="36"/>
        <v>..</v>
      </c>
      <c r="I82" s="22" t="str">
        <f t="shared" si="37"/>
        <v>..</v>
      </c>
      <c r="J82" s="22" t="str">
        <f t="shared" si="38"/>
        <v>..</v>
      </c>
      <c r="K82" s="22" t="str">
        <f t="shared" si="39"/>
        <v>..</v>
      </c>
      <c r="L82" s="22" t="str">
        <f t="shared" si="40"/>
        <v>..</v>
      </c>
      <c r="M82" s="22" t="str">
        <f t="shared" si="41"/>
        <v>..</v>
      </c>
      <c r="N82" s="22" t="str">
        <f t="shared" si="42"/>
        <v>..</v>
      </c>
      <c r="O82" s="22" t="str">
        <f t="shared" si="43"/>
        <v>..</v>
      </c>
      <c r="P82" s="22" t="str">
        <f t="shared" si="44"/>
        <v>..</v>
      </c>
      <c r="Q82" s="22" t="str">
        <f t="shared" si="45"/>
        <v>..</v>
      </c>
      <c r="R82" s="22" t="str">
        <f t="shared" si="46"/>
        <v>..</v>
      </c>
      <c r="S82" s="32">
        <v>1573</v>
      </c>
      <c r="T82" s="31">
        <f t="shared" si="47"/>
        <v>0</v>
      </c>
      <c r="U82" s="31">
        <f t="shared" si="48"/>
        <v>0</v>
      </c>
      <c r="V82" s="38">
        <v>1573</v>
      </c>
      <c r="W82" s="39">
        <f t="shared" si="49"/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</row>
    <row r="83" spans="1:37" ht="12.75">
      <c r="A83" t="s">
        <v>64</v>
      </c>
      <c r="B83" s="35"/>
      <c r="C83" s="64" t="s">
        <v>383</v>
      </c>
      <c r="D83" s="32">
        <v>3</v>
      </c>
      <c r="E83" s="22">
        <f t="shared" si="33"/>
        <v>0</v>
      </c>
      <c r="F83" s="22">
        <f t="shared" si="34"/>
        <v>0</v>
      </c>
      <c r="G83" s="22">
        <f t="shared" si="35"/>
        <v>0.33</v>
      </c>
      <c r="H83" s="22">
        <f t="shared" si="36"/>
        <v>0.33</v>
      </c>
      <c r="I83" s="22">
        <f t="shared" si="37"/>
        <v>0.67</v>
      </c>
      <c r="J83" s="22">
        <f t="shared" si="38"/>
        <v>0</v>
      </c>
      <c r="K83" s="22" t="str">
        <f t="shared" si="39"/>
        <v>..</v>
      </c>
      <c r="L83" s="22" t="str">
        <f t="shared" si="40"/>
        <v>..</v>
      </c>
      <c r="M83" s="22">
        <f t="shared" si="41"/>
        <v>0</v>
      </c>
      <c r="N83" s="22">
        <f t="shared" si="42"/>
        <v>0</v>
      </c>
      <c r="O83" s="22">
        <f t="shared" si="43"/>
        <v>0.5</v>
      </c>
      <c r="P83" s="22" t="str">
        <f t="shared" si="44"/>
        <v>..</v>
      </c>
      <c r="Q83" s="22" t="str">
        <f t="shared" si="45"/>
        <v>..</v>
      </c>
      <c r="R83" s="22">
        <f t="shared" si="46"/>
        <v>0.33</v>
      </c>
      <c r="S83" s="32">
        <v>3</v>
      </c>
      <c r="T83" s="31">
        <f t="shared" si="47"/>
        <v>1</v>
      </c>
      <c r="U83" s="31">
        <f t="shared" si="48"/>
        <v>1</v>
      </c>
      <c r="V83" s="38">
        <v>3</v>
      </c>
      <c r="W83" s="39">
        <f t="shared" si="49"/>
        <v>3</v>
      </c>
      <c r="X83" s="39">
        <v>0</v>
      </c>
      <c r="Y83" s="39">
        <v>0</v>
      </c>
      <c r="Z83" s="39">
        <v>0</v>
      </c>
      <c r="AA83" s="39">
        <v>1</v>
      </c>
      <c r="AB83" s="39">
        <v>0</v>
      </c>
      <c r="AC83" s="39">
        <v>0</v>
      </c>
      <c r="AD83" s="39">
        <v>1</v>
      </c>
      <c r="AE83" s="39">
        <v>0</v>
      </c>
      <c r="AF83" s="39">
        <v>0</v>
      </c>
      <c r="AG83" s="39">
        <v>1</v>
      </c>
      <c r="AH83" s="39">
        <v>1</v>
      </c>
      <c r="AI83" s="39">
        <v>0</v>
      </c>
      <c r="AJ83" s="39">
        <v>0</v>
      </c>
      <c r="AK83" s="39">
        <v>2</v>
      </c>
    </row>
    <row r="84" spans="1:37" ht="12.75">
      <c r="A84" t="s">
        <v>301</v>
      </c>
      <c r="B84" s="35"/>
      <c r="C84" s="64" t="s">
        <v>155</v>
      </c>
      <c r="D84" s="32">
        <v>147</v>
      </c>
      <c r="E84" s="22">
        <f t="shared" si="33"/>
        <v>0.01</v>
      </c>
      <c r="F84" s="22">
        <f t="shared" si="34"/>
        <v>0.03</v>
      </c>
      <c r="G84" s="22">
        <f t="shared" si="35"/>
        <v>0.02</v>
      </c>
      <c r="H84" s="22">
        <f t="shared" si="36"/>
        <v>0.05</v>
      </c>
      <c r="I84" s="22">
        <f t="shared" si="37"/>
        <v>0.84</v>
      </c>
      <c r="J84" s="22">
        <f t="shared" si="38"/>
        <v>0.11</v>
      </c>
      <c r="K84" s="22">
        <f t="shared" si="39"/>
        <v>1</v>
      </c>
      <c r="L84" s="22">
        <f t="shared" si="40"/>
        <v>0.25</v>
      </c>
      <c r="M84" s="22">
        <f t="shared" si="41"/>
        <v>0.33</v>
      </c>
      <c r="N84" s="22">
        <f t="shared" si="42"/>
        <v>0.38</v>
      </c>
      <c r="O84" s="22">
        <f t="shared" si="43"/>
        <v>0.5</v>
      </c>
      <c r="P84" s="22">
        <f t="shared" si="44"/>
        <v>0.56</v>
      </c>
      <c r="Q84" s="22" t="str">
        <f t="shared" si="45"/>
        <v>..</v>
      </c>
      <c r="R84" s="22">
        <f t="shared" si="46"/>
        <v>0.5</v>
      </c>
      <c r="S84" s="32">
        <v>147</v>
      </c>
      <c r="T84" s="31">
        <f t="shared" si="47"/>
        <v>1</v>
      </c>
      <c r="U84" s="31">
        <f t="shared" si="48"/>
        <v>1</v>
      </c>
      <c r="V84" s="38">
        <v>147</v>
      </c>
      <c r="W84" s="39">
        <f t="shared" si="49"/>
        <v>147</v>
      </c>
      <c r="X84" s="39">
        <v>1</v>
      </c>
      <c r="Y84" s="39">
        <v>1</v>
      </c>
      <c r="Z84" s="39">
        <v>1</v>
      </c>
      <c r="AA84" s="39">
        <v>61</v>
      </c>
      <c r="AB84" s="39">
        <v>9</v>
      </c>
      <c r="AC84" s="39">
        <v>0</v>
      </c>
      <c r="AD84" s="39">
        <v>73</v>
      </c>
      <c r="AE84" s="39">
        <v>0</v>
      </c>
      <c r="AF84" s="39">
        <v>3</v>
      </c>
      <c r="AG84" s="39">
        <v>2</v>
      </c>
      <c r="AH84" s="39">
        <v>62</v>
      </c>
      <c r="AI84" s="39">
        <v>7</v>
      </c>
      <c r="AJ84" s="39">
        <v>0</v>
      </c>
      <c r="AK84" s="39">
        <v>74</v>
      </c>
    </row>
    <row r="85" spans="1:37" ht="12.75">
      <c r="A85" t="s">
        <v>302</v>
      </c>
      <c r="B85" s="35"/>
      <c r="C85" s="64" t="s">
        <v>156</v>
      </c>
      <c r="D85" s="32">
        <v>16609</v>
      </c>
      <c r="E85" s="22">
        <f t="shared" si="33"/>
        <v>0.07</v>
      </c>
      <c r="F85" s="22">
        <f t="shared" si="34"/>
        <v>0.2</v>
      </c>
      <c r="G85" s="22">
        <f t="shared" si="35"/>
        <v>0.2</v>
      </c>
      <c r="H85" s="22">
        <f t="shared" si="36"/>
        <v>0.46</v>
      </c>
      <c r="I85" s="22">
        <f t="shared" si="37"/>
        <v>0.51</v>
      </c>
      <c r="J85" s="22">
        <f t="shared" si="38"/>
        <v>0.02</v>
      </c>
      <c r="K85" s="22">
        <f t="shared" si="39"/>
        <v>0.52</v>
      </c>
      <c r="L85" s="22">
        <f t="shared" si="40"/>
        <v>0.51</v>
      </c>
      <c r="M85" s="22">
        <f t="shared" si="41"/>
        <v>0.51</v>
      </c>
      <c r="N85" s="22">
        <f t="shared" si="42"/>
        <v>0.51</v>
      </c>
      <c r="O85" s="22">
        <f t="shared" si="43"/>
        <v>0.52</v>
      </c>
      <c r="P85" s="22">
        <f t="shared" si="44"/>
        <v>0.55</v>
      </c>
      <c r="Q85" s="22" t="str">
        <f t="shared" si="45"/>
        <v>..</v>
      </c>
      <c r="R85" s="22">
        <f t="shared" si="46"/>
        <v>0.52</v>
      </c>
      <c r="S85" s="32">
        <v>16609</v>
      </c>
      <c r="T85" s="31">
        <f t="shared" si="47"/>
        <v>1</v>
      </c>
      <c r="U85" s="31">
        <f t="shared" si="48"/>
        <v>1</v>
      </c>
      <c r="V85" s="38">
        <v>16609</v>
      </c>
      <c r="W85" s="39">
        <f t="shared" si="49"/>
        <v>16609</v>
      </c>
      <c r="X85" s="39">
        <v>577</v>
      </c>
      <c r="Y85" s="39">
        <v>1637</v>
      </c>
      <c r="Z85" s="39">
        <v>1709</v>
      </c>
      <c r="AA85" s="39">
        <v>4463</v>
      </c>
      <c r="AB85" s="39">
        <v>205</v>
      </c>
      <c r="AC85" s="39">
        <v>0</v>
      </c>
      <c r="AD85" s="39">
        <v>8591</v>
      </c>
      <c r="AE85" s="39">
        <v>537</v>
      </c>
      <c r="AF85" s="39">
        <v>1602</v>
      </c>
      <c r="AG85" s="39">
        <v>1656</v>
      </c>
      <c r="AH85" s="39">
        <v>4054</v>
      </c>
      <c r="AI85" s="39">
        <v>169</v>
      </c>
      <c r="AJ85" s="39">
        <v>0</v>
      </c>
      <c r="AK85" s="39">
        <v>8018</v>
      </c>
    </row>
    <row r="86" spans="1:37" ht="12.75">
      <c r="A86" t="s">
        <v>299</v>
      </c>
      <c r="B86" s="79"/>
      <c r="C86" s="81" t="s">
        <v>153</v>
      </c>
      <c r="D86" s="32">
        <v>7800</v>
      </c>
      <c r="E86" s="22">
        <f t="shared" si="33"/>
        <v>0.14</v>
      </c>
      <c r="F86" s="22">
        <f t="shared" si="34"/>
        <v>0.23</v>
      </c>
      <c r="G86" s="22">
        <f t="shared" si="35"/>
        <v>0.12</v>
      </c>
      <c r="H86" s="22">
        <f t="shared" si="36"/>
        <v>0.49</v>
      </c>
      <c r="I86" s="22">
        <f t="shared" si="37"/>
        <v>0.45</v>
      </c>
      <c r="J86" s="22">
        <f t="shared" si="38"/>
        <v>0.06</v>
      </c>
      <c r="K86" s="22">
        <f t="shared" si="39"/>
        <v>0.5</v>
      </c>
      <c r="L86" s="22">
        <f t="shared" si="40"/>
        <v>0.48</v>
      </c>
      <c r="M86" s="22">
        <f t="shared" si="41"/>
        <v>0.5</v>
      </c>
      <c r="N86" s="22">
        <f t="shared" si="42"/>
        <v>0.49</v>
      </c>
      <c r="O86" s="22">
        <f t="shared" si="43"/>
        <v>0.59</v>
      </c>
      <c r="P86" s="22">
        <f t="shared" si="44"/>
        <v>0.52</v>
      </c>
      <c r="Q86" s="22" t="str">
        <f t="shared" si="45"/>
        <v>..</v>
      </c>
      <c r="R86" s="22">
        <f t="shared" si="46"/>
        <v>0.54</v>
      </c>
      <c r="S86" s="32">
        <v>7800</v>
      </c>
      <c r="T86" s="31">
        <f t="shared" si="47"/>
        <v>1</v>
      </c>
      <c r="U86" s="31">
        <f t="shared" si="48"/>
        <v>1</v>
      </c>
      <c r="V86" s="38">
        <v>7800</v>
      </c>
      <c r="W86" s="39">
        <f t="shared" si="49"/>
        <v>7800</v>
      </c>
      <c r="X86" s="39">
        <v>548</v>
      </c>
      <c r="Y86" s="39">
        <v>867</v>
      </c>
      <c r="Z86" s="39">
        <v>472</v>
      </c>
      <c r="AA86" s="39">
        <v>2044</v>
      </c>
      <c r="AB86" s="39">
        <v>243</v>
      </c>
      <c r="AC86" s="39">
        <v>0</v>
      </c>
      <c r="AD86" s="39">
        <v>4174</v>
      </c>
      <c r="AE86" s="39">
        <v>556</v>
      </c>
      <c r="AF86" s="39">
        <v>948</v>
      </c>
      <c r="AG86" s="39">
        <v>469</v>
      </c>
      <c r="AH86" s="39">
        <v>1430</v>
      </c>
      <c r="AI86" s="39">
        <v>223</v>
      </c>
      <c r="AJ86" s="39">
        <v>0</v>
      </c>
      <c r="AK86" s="39">
        <v>3626</v>
      </c>
    </row>
    <row r="87" spans="1:37" ht="12.75">
      <c r="A87" t="s">
        <v>65</v>
      </c>
      <c r="B87" s="79"/>
      <c r="C87" s="81" t="s">
        <v>384</v>
      </c>
      <c r="D87" s="32">
        <v>7</v>
      </c>
      <c r="E87" s="22">
        <f t="shared" si="33"/>
        <v>0</v>
      </c>
      <c r="F87" s="22">
        <f t="shared" si="34"/>
        <v>0.14</v>
      </c>
      <c r="G87" s="22">
        <f t="shared" si="35"/>
        <v>0.29</v>
      </c>
      <c r="H87" s="22">
        <f t="shared" si="36"/>
        <v>0.43</v>
      </c>
      <c r="I87" s="22">
        <f t="shared" si="37"/>
        <v>0.57</v>
      </c>
      <c r="J87" s="22">
        <f t="shared" si="38"/>
        <v>0</v>
      </c>
      <c r="K87" s="22" t="str">
        <f t="shared" si="39"/>
        <v>..</v>
      </c>
      <c r="L87" s="22">
        <f t="shared" si="40"/>
        <v>0</v>
      </c>
      <c r="M87" s="22">
        <f t="shared" si="41"/>
        <v>0.5</v>
      </c>
      <c r="N87" s="22">
        <f t="shared" si="42"/>
        <v>0.33</v>
      </c>
      <c r="O87" s="22">
        <f t="shared" si="43"/>
        <v>0.75</v>
      </c>
      <c r="P87" s="22" t="str">
        <f t="shared" si="44"/>
        <v>..</v>
      </c>
      <c r="Q87" s="22" t="str">
        <f t="shared" si="45"/>
        <v>..</v>
      </c>
      <c r="R87" s="22">
        <f t="shared" si="46"/>
        <v>0.57</v>
      </c>
      <c r="S87" s="32">
        <v>7</v>
      </c>
      <c r="T87" s="31">
        <f t="shared" si="47"/>
        <v>1</v>
      </c>
      <c r="U87" s="31">
        <f t="shared" si="48"/>
        <v>1</v>
      </c>
      <c r="V87" s="38">
        <v>7</v>
      </c>
      <c r="W87" s="39">
        <f t="shared" si="49"/>
        <v>7</v>
      </c>
      <c r="X87" s="39">
        <v>0</v>
      </c>
      <c r="Y87" s="39">
        <v>0</v>
      </c>
      <c r="Z87" s="39">
        <v>1</v>
      </c>
      <c r="AA87" s="39">
        <v>3</v>
      </c>
      <c r="AB87" s="39">
        <v>0</v>
      </c>
      <c r="AC87" s="39">
        <v>0</v>
      </c>
      <c r="AD87" s="39">
        <v>4</v>
      </c>
      <c r="AE87" s="39">
        <v>0</v>
      </c>
      <c r="AF87" s="39">
        <v>1</v>
      </c>
      <c r="AG87" s="39">
        <v>1</v>
      </c>
      <c r="AH87" s="39">
        <v>1</v>
      </c>
      <c r="AI87" s="39">
        <v>0</v>
      </c>
      <c r="AJ87" s="39">
        <v>0</v>
      </c>
      <c r="AK87" s="39">
        <v>3</v>
      </c>
    </row>
    <row r="88" spans="1:37" ht="12.75">
      <c r="A88" t="s">
        <v>28</v>
      </c>
      <c r="B88" s="35"/>
      <c r="C88" s="64" t="s">
        <v>385</v>
      </c>
      <c r="D88" s="32">
        <v>0</v>
      </c>
      <c r="E88" s="22" t="str">
        <f t="shared" si="33"/>
        <v>..</v>
      </c>
      <c r="F88" s="22" t="str">
        <f t="shared" si="34"/>
        <v>..</v>
      </c>
      <c r="G88" s="22" t="str">
        <f t="shared" si="35"/>
        <v>..</v>
      </c>
      <c r="H88" s="22" t="str">
        <f t="shared" si="36"/>
        <v>..</v>
      </c>
      <c r="I88" s="22" t="str">
        <f t="shared" si="37"/>
        <v>..</v>
      </c>
      <c r="J88" s="22" t="str">
        <f t="shared" si="38"/>
        <v>..</v>
      </c>
      <c r="K88" s="22" t="str">
        <f t="shared" si="39"/>
        <v>..</v>
      </c>
      <c r="L88" s="22" t="str">
        <f t="shared" si="40"/>
        <v>..</v>
      </c>
      <c r="M88" s="22" t="str">
        <f t="shared" si="41"/>
        <v>..</v>
      </c>
      <c r="N88" s="22" t="str">
        <f t="shared" si="42"/>
        <v>..</v>
      </c>
      <c r="O88" s="22" t="str">
        <f t="shared" si="43"/>
        <v>..</v>
      </c>
      <c r="P88" s="22" t="str">
        <f t="shared" si="44"/>
        <v>..</v>
      </c>
      <c r="Q88" s="22" t="str">
        <f t="shared" si="45"/>
        <v>..</v>
      </c>
      <c r="R88" s="22" t="str">
        <f t="shared" si="46"/>
        <v>..</v>
      </c>
      <c r="S88" s="32">
        <v>0</v>
      </c>
      <c r="T88" s="31" t="str">
        <f t="shared" si="47"/>
        <v>..</v>
      </c>
      <c r="U88" s="31" t="str">
        <f t="shared" si="48"/>
        <v>..</v>
      </c>
      <c r="V88" s="38">
        <v>0</v>
      </c>
      <c r="W88" s="39">
        <f t="shared" si="49"/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</row>
    <row r="89" spans="1:37" ht="12.75">
      <c r="A89" t="s">
        <v>304</v>
      </c>
      <c r="B89" s="35"/>
      <c r="C89" s="64" t="s">
        <v>157</v>
      </c>
      <c r="D89" s="32">
        <v>17</v>
      </c>
      <c r="E89" s="22">
        <f t="shared" si="33"/>
        <v>0</v>
      </c>
      <c r="F89" s="22">
        <f t="shared" si="34"/>
        <v>0</v>
      </c>
      <c r="G89" s="22">
        <f t="shared" si="35"/>
        <v>0.12</v>
      </c>
      <c r="H89" s="22">
        <f t="shared" si="36"/>
        <v>0.12</v>
      </c>
      <c r="I89" s="22">
        <f t="shared" si="37"/>
        <v>0.88</v>
      </c>
      <c r="J89" s="22">
        <f t="shared" si="38"/>
        <v>0</v>
      </c>
      <c r="K89" s="22" t="str">
        <f t="shared" si="39"/>
        <v>..</v>
      </c>
      <c r="L89" s="22" t="str">
        <f t="shared" si="40"/>
        <v>..</v>
      </c>
      <c r="M89" s="22">
        <f t="shared" si="41"/>
        <v>1</v>
      </c>
      <c r="N89" s="22">
        <f t="shared" si="42"/>
        <v>1</v>
      </c>
      <c r="O89" s="22">
        <f t="shared" si="43"/>
        <v>0.27</v>
      </c>
      <c r="P89" s="22" t="str">
        <f t="shared" si="44"/>
        <v>..</v>
      </c>
      <c r="Q89" s="22" t="str">
        <f t="shared" si="45"/>
        <v>..</v>
      </c>
      <c r="R89" s="22">
        <f t="shared" si="46"/>
        <v>0.35</v>
      </c>
      <c r="S89" s="32">
        <v>17</v>
      </c>
      <c r="T89" s="31">
        <f t="shared" si="47"/>
        <v>1</v>
      </c>
      <c r="U89" s="31">
        <f t="shared" si="48"/>
        <v>1</v>
      </c>
      <c r="V89" s="38">
        <v>17</v>
      </c>
      <c r="W89" s="39">
        <f t="shared" si="49"/>
        <v>17</v>
      </c>
      <c r="X89" s="39">
        <v>0</v>
      </c>
      <c r="Y89" s="39">
        <v>0</v>
      </c>
      <c r="Z89" s="39">
        <v>2</v>
      </c>
      <c r="AA89" s="39">
        <v>4</v>
      </c>
      <c r="AB89" s="39">
        <v>0</v>
      </c>
      <c r="AC89" s="39">
        <v>0</v>
      </c>
      <c r="AD89" s="39">
        <v>6</v>
      </c>
      <c r="AE89" s="39">
        <v>0</v>
      </c>
      <c r="AF89" s="39">
        <v>0</v>
      </c>
      <c r="AG89" s="39">
        <v>0</v>
      </c>
      <c r="AH89" s="39">
        <v>11</v>
      </c>
      <c r="AI89" s="39">
        <v>0</v>
      </c>
      <c r="AJ89" s="39">
        <v>0</v>
      </c>
      <c r="AK89" s="39">
        <v>11</v>
      </c>
    </row>
    <row r="90" spans="1:37" ht="12.75">
      <c r="A90" t="s">
        <v>306</v>
      </c>
      <c r="B90" s="35"/>
      <c r="C90" s="64" t="s">
        <v>159</v>
      </c>
      <c r="D90" s="32">
        <v>0</v>
      </c>
      <c r="E90" s="22" t="str">
        <f t="shared" si="33"/>
        <v>..</v>
      </c>
      <c r="F90" s="22" t="str">
        <f t="shared" si="34"/>
        <v>..</v>
      </c>
      <c r="G90" s="22" t="str">
        <f t="shared" si="35"/>
        <v>..</v>
      </c>
      <c r="H90" s="22" t="str">
        <f t="shared" si="36"/>
        <v>..</v>
      </c>
      <c r="I90" s="22" t="str">
        <f t="shared" si="37"/>
        <v>..</v>
      </c>
      <c r="J90" s="22" t="str">
        <f t="shared" si="38"/>
        <v>..</v>
      </c>
      <c r="K90" s="22" t="str">
        <f t="shared" si="39"/>
        <v>..</v>
      </c>
      <c r="L90" s="22" t="str">
        <f t="shared" si="40"/>
        <v>..</v>
      </c>
      <c r="M90" s="22" t="str">
        <f t="shared" si="41"/>
        <v>..</v>
      </c>
      <c r="N90" s="22" t="str">
        <f t="shared" si="42"/>
        <v>..</v>
      </c>
      <c r="O90" s="22" t="str">
        <f t="shared" si="43"/>
        <v>..</v>
      </c>
      <c r="P90" s="22" t="str">
        <f t="shared" si="44"/>
        <v>..</v>
      </c>
      <c r="Q90" s="22" t="str">
        <f t="shared" si="45"/>
        <v>..</v>
      </c>
      <c r="R90" s="22" t="str">
        <f t="shared" si="46"/>
        <v>..</v>
      </c>
      <c r="S90" s="32">
        <v>5106</v>
      </c>
      <c r="T90" s="31">
        <f t="shared" si="47"/>
        <v>0</v>
      </c>
      <c r="U90" s="31">
        <f t="shared" si="48"/>
        <v>0</v>
      </c>
      <c r="V90" s="38">
        <v>5106</v>
      </c>
      <c r="W90" s="39">
        <f t="shared" si="49"/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</row>
    <row r="91" spans="1:37" ht="12.75">
      <c r="A91" t="s">
        <v>29</v>
      </c>
      <c r="B91" s="35"/>
      <c r="C91" s="64" t="s">
        <v>160</v>
      </c>
      <c r="D91" s="32">
        <v>58</v>
      </c>
      <c r="E91" s="22">
        <f t="shared" si="33"/>
        <v>0.07</v>
      </c>
      <c r="F91" s="22">
        <f t="shared" si="34"/>
        <v>0.07</v>
      </c>
      <c r="G91" s="22">
        <f t="shared" si="35"/>
        <v>0.1</v>
      </c>
      <c r="H91" s="22">
        <f t="shared" si="36"/>
        <v>0.24</v>
      </c>
      <c r="I91" s="22">
        <f t="shared" si="37"/>
        <v>0.76</v>
      </c>
      <c r="J91" s="22">
        <f t="shared" si="38"/>
        <v>0</v>
      </c>
      <c r="K91" s="22">
        <f t="shared" si="39"/>
        <v>0.75</v>
      </c>
      <c r="L91" s="22">
        <f t="shared" si="40"/>
        <v>0.25</v>
      </c>
      <c r="M91" s="22">
        <f t="shared" si="41"/>
        <v>0.83</v>
      </c>
      <c r="N91" s="22">
        <f t="shared" si="42"/>
        <v>0.64</v>
      </c>
      <c r="O91" s="22">
        <f t="shared" si="43"/>
        <v>0.32</v>
      </c>
      <c r="P91" s="22" t="str">
        <f t="shared" si="44"/>
        <v>..</v>
      </c>
      <c r="Q91" s="22" t="str">
        <f t="shared" si="45"/>
        <v>..</v>
      </c>
      <c r="R91" s="22">
        <f t="shared" si="46"/>
        <v>0.4</v>
      </c>
      <c r="S91" s="32">
        <v>58</v>
      </c>
      <c r="T91" s="31">
        <f t="shared" si="47"/>
        <v>1</v>
      </c>
      <c r="U91" s="31">
        <f t="shared" si="48"/>
        <v>1</v>
      </c>
      <c r="V91" s="38">
        <v>58</v>
      </c>
      <c r="W91" s="39">
        <f t="shared" si="49"/>
        <v>58</v>
      </c>
      <c r="X91" s="39">
        <v>3</v>
      </c>
      <c r="Y91" s="39">
        <v>1</v>
      </c>
      <c r="Z91" s="39">
        <v>5</v>
      </c>
      <c r="AA91" s="39">
        <v>14</v>
      </c>
      <c r="AB91" s="39">
        <v>0</v>
      </c>
      <c r="AC91" s="39">
        <v>0</v>
      </c>
      <c r="AD91" s="39">
        <v>23</v>
      </c>
      <c r="AE91" s="39">
        <v>1</v>
      </c>
      <c r="AF91" s="39">
        <v>3</v>
      </c>
      <c r="AG91" s="39">
        <v>1</v>
      </c>
      <c r="AH91" s="39">
        <v>30</v>
      </c>
      <c r="AI91" s="39">
        <v>0</v>
      </c>
      <c r="AJ91" s="39">
        <v>0</v>
      </c>
      <c r="AK91" s="39">
        <v>35</v>
      </c>
    </row>
    <row r="92" spans="1:37" ht="12.75">
      <c r="A92" t="s">
        <v>308</v>
      </c>
      <c r="B92" s="35"/>
      <c r="C92" s="64" t="s">
        <v>162</v>
      </c>
      <c r="D92" s="32">
        <v>85118</v>
      </c>
      <c r="E92" s="22">
        <f t="shared" si="33"/>
        <v>0.07</v>
      </c>
      <c r="F92" s="22">
        <f t="shared" si="34"/>
        <v>0.12</v>
      </c>
      <c r="G92" s="22">
        <f t="shared" si="35"/>
        <v>0.15</v>
      </c>
      <c r="H92" s="22">
        <f t="shared" si="36"/>
        <v>0.34</v>
      </c>
      <c r="I92" s="22">
        <f t="shared" si="37"/>
        <v>0.62</v>
      </c>
      <c r="J92" s="22">
        <f t="shared" si="38"/>
        <v>0.05</v>
      </c>
      <c r="K92" s="22">
        <f t="shared" si="39"/>
        <v>0.52</v>
      </c>
      <c r="L92" s="22">
        <f t="shared" si="40"/>
        <v>0.49</v>
      </c>
      <c r="M92" s="22">
        <f t="shared" si="41"/>
        <v>0.44</v>
      </c>
      <c r="N92" s="22">
        <f t="shared" si="42"/>
        <v>0.47</v>
      </c>
      <c r="O92" s="22">
        <f t="shared" si="43"/>
        <v>0.51</v>
      </c>
      <c r="P92" s="22">
        <f t="shared" si="44"/>
        <v>0.52</v>
      </c>
      <c r="Q92" s="22">
        <f t="shared" si="45"/>
        <v>0.49</v>
      </c>
      <c r="R92" s="22">
        <f t="shared" si="46"/>
        <v>0.49</v>
      </c>
      <c r="S92" s="32">
        <v>185118</v>
      </c>
      <c r="T92" s="31">
        <f t="shared" si="47"/>
        <v>0.09</v>
      </c>
      <c r="U92" s="31">
        <f t="shared" si="48"/>
        <v>0.46</v>
      </c>
      <c r="V92" s="38">
        <v>185118</v>
      </c>
      <c r="W92" s="39">
        <f t="shared" si="49"/>
        <v>16966</v>
      </c>
      <c r="X92" s="39">
        <v>628</v>
      </c>
      <c r="Y92" s="39">
        <v>985</v>
      </c>
      <c r="Z92" s="39">
        <v>1098</v>
      </c>
      <c r="AA92" s="39">
        <v>5376</v>
      </c>
      <c r="AB92" s="39">
        <v>397</v>
      </c>
      <c r="AC92" s="39">
        <v>33549</v>
      </c>
      <c r="AD92" s="39">
        <v>42033</v>
      </c>
      <c r="AE92" s="39">
        <v>586</v>
      </c>
      <c r="AF92" s="39">
        <v>1040</v>
      </c>
      <c r="AG92" s="39">
        <v>1409</v>
      </c>
      <c r="AH92" s="39">
        <v>5074</v>
      </c>
      <c r="AI92" s="39">
        <v>373</v>
      </c>
      <c r="AJ92" s="39">
        <v>34603</v>
      </c>
      <c r="AK92" s="39">
        <v>43085</v>
      </c>
    </row>
    <row r="93" spans="1:37" ht="12.75">
      <c r="A93" t="s">
        <v>309</v>
      </c>
      <c r="B93" s="35"/>
      <c r="C93" s="64" t="s">
        <v>163</v>
      </c>
      <c r="D93" s="32">
        <v>1006</v>
      </c>
      <c r="E93" s="22">
        <f t="shared" si="33"/>
        <v>0.03</v>
      </c>
      <c r="F93" s="22">
        <f t="shared" si="34"/>
        <v>0.07</v>
      </c>
      <c r="G93" s="22">
        <f t="shared" si="35"/>
        <v>0.12</v>
      </c>
      <c r="H93" s="22">
        <f t="shared" si="36"/>
        <v>0.23</v>
      </c>
      <c r="I93" s="22">
        <f t="shared" si="37"/>
        <v>0.76</v>
      </c>
      <c r="J93" s="22">
        <f t="shared" si="38"/>
        <v>0.01</v>
      </c>
      <c r="K93" s="22">
        <f t="shared" si="39"/>
        <v>0.54</v>
      </c>
      <c r="L93" s="22">
        <f t="shared" si="40"/>
        <v>0.43</v>
      </c>
      <c r="M93" s="22">
        <f t="shared" si="41"/>
        <v>0.14</v>
      </c>
      <c r="N93" s="22">
        <f t="shared" si="42"/>
        <v>0.29</v>
      </c>
      <c r="O93" s="22">
        <f t="shared" si="43"/>
        <v>0.13</v>
      </c>
      <c r="P93" s="22">
        <f t="shared" si="44"/>
        <v>0.36</v>
      </c>
      <c r="Q93" s="22" t="str">
        <f t="shared" si="45"/>
        <v>..</v>
      </c>
      <c r="R93" s="22">
        <f t="shared" si="46"/>
        <v>0.17</v>
      </c>
      <c r="S93" s="32">
        <v>1006</v>
      </c>
      <c r="T93" s="31">
        <f t="shared" si="47"/>
        <v>1</v>
      </c>
      <c r="U93" s="31">
        <f t="shared" si="48"/>
        <v>1</v>
      </c>
      <c r="V93" s="38">
        <v>1006</v>
      </c>
      <c r="W93" s="39">
        <f t="shared" si="49"/>
        <v>1006</v>
      </c>
      <c r="X93" s="39">
        <v>19</v>
      </c>
      <c r="Y93" s="39">
        <v>30</v>
      </c>
      <c r="Z93" s="39">
        <v>17</v>
      </c>
      <c r="AA93" s="39">
        <v>99</v>
      </c>
      <c r="AB93" s="39">
        <v>4</v>
      </c>
      <c r="AC93" s="39">
        <v>0</v>
      </c>
      <c r="AD93" s="39">
        <v>169</v>
      </c>
      <c r="AE93" s="39">
        <v>16</v>
      </c>
      <c r="AF93" s="39">
        <v>39</v>
      </c>
      <c r="AG93" s="39">
        <v>107</v>
      </c>
      <c r="AH93" s="39">
        <v>668</v>
      </c>
      <c r="AI93" s="39">
        <v>7</v>
      </c>
      <c r="AJ93" s="39">
        <v>0</v>
      </c>
      <c r="AK93" s="39">
        <v>837</v>
      </c>
    </row>
    <row r="94" spans="1:37" ht="12.75">
      <c r="A94" t="s">
        <v>310</v>
      </c>
      <c r="B94" s="35"/>
      <c r="C94" s="64" t="s">
        <v>6</v>
      </c>
      <c r="D94" s="32">
        <v>80</v>
      </c>
      <c r="E94" s="22">
        <f t="shared" si="33"/>
        <v>0.08</v>
      </c>
      <c r="F94" s="22">
        <f t="shared" si="34"/>
        <v>0.2</v>
      </c>
      <c r="G94" s="22">
        <f t="shared" si="35"/>
        <v>0.13</v>
      </c>
      <c r="H94" s="22">
        <f t="shared" si="36"/>
        <v>0.4</v>
      </c>
      <c r="I94" s="22">
        <f t="shared" si="37"/>
        <v>0.59</v>
      </c>
      <c r="J94" s="22">
        <f t="shared" si="38"/>
        <v>0.01</v>
      </c>
      <c r="K94" s="22">
        <f t="shared" si="39"/>
        <v>0.17</v>
      </c>
      <c r="L94" s="22">
        <f t="shared" si="40"/>
        <v>0.25</v>
      </c>
      <c r="M94" s="22">
        <f t="shared" si="41"/>
        <v>0.6</v>
      </c>
      <c r="N94" s="22">
        <f t="shared" si="42"/>
        <v>0.34</v>
      </c>
      <c r="O94" s="22">
        <f t="shared" si="43"/>
        <v>0.43</v>
      </c>
      <c r="P94" s="22">
        <f t="shared" si="44"/>
        <v>0</v>
      </c>
      <c r="Q94" s="22" t="str">
        <f t="shared" si="45"/>
        <v>..</v>
      </c>
      <c r="R94" s="22">
        <f t="shared" si="46"/>
        <v>0.39</v>
      </c>
      <c r="S94" s="32">
        <v>886468</v>
      </c>
      <c r="T94" s="31">
        <f t="shared" si="47"/>
        <v>0</v>
      </c>
      <c r="U94" s="31">
        <f t="shared" si="48"/>
        <v>0</v>
      </c>
      <c r="V94" s="38">
        <v>886468</v>
      </c>
      <c r="W94" s="39">
        <f t="shared" si="49"/>
        <v>80</v>
      </c>
      <c r="X94" s="39">
        <v>1</v>
      </c>
      <c r="Y94" s="39">
        <v>4</v>
      </c>
      <c r="Z94" s="39">
        <v>6</v>
      </c>
      <c r="AA94" s="39">
        <v>20</v>
      </c>
      <c r="AB94" s="39">
        <v>0</v>
      </c>
      <c r="AC94" s="39">
        <v>0</v>
      </c>
      <c r="AD94" s="39">
        <v>31</v>
      </c>
      <c r="AE94" s="39">
        <v>5</v>
      </c>
      <c r="AF94" s="39">
        <v>12</v>
      </c>
      <c r="AG94" s="39">
        <v>4</v>
      </c>
      <c r="AH94" s="39">
        <v>27</v>
      </c>
      <c r="AI94" s="39">
        <v>1</v>
      </c>
      <c r="AJ94" s="39">
        <v>0</v>
      </c>
      <c r="AK94" s="39">
        <v>49</v>
      </c>
    </row>
    <row r="95" spans="1:37" ht="12.75">
      <c r="A95" t="s">
        <v>311</v>
      </c>
      <c r="B95" s="35"/>
      <c r="C95" s="64" t="s">
        <v>165</v>
      </c>
      <c r="D95" s="32">
        <v>35189</v>
      </c>
      <c r="E95" s="22">
        <f t="shared" si="33"/>
        <v>0.11</v>
      </c>
      <c r="F95" s="22">
        <f t="shared" si="34"/>
        <v>0.19</v>
      </c>
      <c r="G95" s="22">
        <f t="shared" si="35"/>
        <v>0.13</v>
      </c>
      <c r="H95" s="22">
        <f t="shared" si="36"/>
        <v>0.43</v>
      </c>
      <c r="I95" s="22">
        <f t="shared" si="37"/>
        <v>0.51</v>
      </c>
      <c r="J95" s="22">
        <f t="shared" si="38"/>
        <v>0.06</v>
      </c>
      <c r="K95" s="22">
        <f t="shared" si="39"/>
        <v>0.5</v>
      </c>
      <c r="L95" s="22">
        <f t="shared" si="40"/>
        <v>0.51</v>
      </c>
      <c r="M95" s="22">
        <f t="shared" si="41"/>
        <v>0.49</v>
      </c>
      <c r="N95" s="22">
        <f t="shared" si="42"/>
        <v>0.5</v>
      </c>
      <c r="O95" s="22">
        <f t="shared" si="43"/>
        <v>0.49</v>
      </c>
      <c r="P95" s="22">
        <f t="shared" si="44"/>
        <v>0.49</v>
      </c>
      <c r="Q95" s="22" t="str">
        <f t="shared" si="45"/>
        <v>..</v>
      </c>
      <c r="R95" s="22">
        <f t="shared" si="46"/>
        <v>0.49</v>
      </c>
      <c r="S95" s="32">
        <v>35189</v>
      </c>
      <c r="T95" s="31">
        <f t="shared" si="47"/>
        <v>1</v>
      </c>
      <c r="U95" s="31">
        <f t="shared" si="48"/>
        <v>1</v>
      </c>
      <c r="V95" s="38">
        <v>35189</v>
      </c>
      <c r="W95" s="39">
        <f t="shared" si="49"/>
        <v>35189</v>
      </c>
      <c r="X95" s="39">
        <v>1944</v>
      </c>
      <c r="Y95" s="39">
        <v>3375</v>
      </c>
      <c r="Z95" s="39">
        <v>2304</v>
      </c>
      <c r="AA95" s="39">
        <v>8732</v>
      </c>
      <c r="AB95" s="39">
        <v>979</v>
      </c>
      <c r="AC95" s="39">
        <v>0</v>
      </c>
      <c r="AD95" s="39">
        <v>17334</v>
      </c>
      <c r="AE95" s="39">
        <v>1981</v>
      </c>
      <c r="AF95" s="39">
        <v>3284</v>
      </c>
      <c r="AG95" s="39">
        <v>2362</v>
      </c>
      <c r="AH95" s="39">
        <v>9214</v>
      </c>
      <c r="AI95" s="39">
        <v>1014</v>
      </c>
      <c r="AJ95" s="39">
        <v>0</v>
      </c>
      <c r="AK95" s="39">
        <v>17855</v>
      </c>
    </row>
    <row r="96" spans="1:37" ht="12.75">
      <c r="A96" t="s">
        <v>30</v>
      </c>
      <c r="B96" s="35"/>
      <c r="C96" s="64" t="s">
        <v>164</v>
      </c>
      <c r="D96" s="32">
        <v>0</v>
      </c>
      <c r="E96" s="22" t="str">
        <f t="shared" si="33"/>
        <v>..</v>
      </c>
      <c r="F96" s="22" t="str">
        <f t="shared" si="34"/>
        <v>..</v>
      </c>
      <c r="G96" s="22" t="str">
        <f t="shared" si="35"/>
        <v>..</v>
      </c>
      <c r="H96" s="22" t="str">
        <f t="shared" si="36"/>
        <v>..</v>
      </c>
      <c r="I96" s="22" t="str">
        <f t="shared" si="37"/>
        <v>..</v>
      </c>
      <c r="J96" s="22" t="str">
        <f t="shared" si="38"/>
        <v>..</v>
      </c>
      <c r="K96" s="22" t="str">
        <f t="shared" si="39"/>
        <v>..</v>
      </c>
      <c r="L96" s="22" t="str">
        <f t="shared" si="40"/>
        <v>..</v>
      </c>
      <c r="M96" s="22" t="str">
        <f t="shared" si="41"/>
        <v>..</v>
      </c>
      <c r="N96" s="22" t="str">
        <f t="shared" si="42"/>
        <v>..</v>
      </c>
      <c r="O96" s="22" t="str">
        <f t="shared" si="43"/>
        <v>..</v>
      </c>
      <c r="P96" s="22" t="str">
        <f t="shared" si="44"/>
        <v>..</v>
      </c>
      <c r="Q96" s="22" t="str">
        <f t="shared" si="45"/>
        <v>..</v>
      </c>
      <c r="R96" s="22" t="str">
        <f t="shared" si="46"/>
        <v>..</v>
      </c>
      <c r="S96" s="32">
        <v>8249</v>
      </c>
      <c r="T96" s="31">
        <f t="shared" si="47"/>
        <v>0</v>
      </c>
      <c r="U96" s="31">
        <f t="shared" si="48"/>
        <v>0</v>
      </c>
      <c r="V96" s="38">
        <v>8249</v>
      </c>
      <c r="W96" s="39">
        <f t="shared" si="49"/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</row>
    <row r="97" spans="1:37" ht="12.75">
      <c r="A97" t="s">
        <v>31</v>
      </c>
      <c r="B97" s="35"/>
      <c r="C97" s="64" t="s">
        <v>166</v>
      </c>
      <c r="D97" s="32">
        <v>41235</v>
      </c>
      <c r="E97" s="22">
        <f t="shared" si="33"/>
        <v>0.01</v>
      </c>
      <c r="F97" s="22">
        <f t="shared" si="34"/>
        <v>0.01</v>
      </c>
      <c r="G97" s="22">
        <f t="shared" si="35"/>
        <v>0.02</v>
      </c>
      <c r="H97" s="22">
        <f t="shared" si="36"/>
        <v>0.04</v>
      </c>
      <c r="I97" s="22">
        <f t="shared" si="37"/>
        <v>0.95</v>
      </c>
      <c r="J97" s="22">
        <f t="shared" si="38"/>
        <v>0.01</v>
      </c>
      <c r="K97" s="22">
        <f t="shared" si="39"/>
        <v>0.38</v>
      </c>
      <c r="L97" s="22">
        <f t="shared" si="40"/>
        <v>0.56</v>
      </c>
      <c r="M97" s="22">
        <f t="shared" si="41"/>
        <v>0.44</v>
      </c>
      <c r="N97" s="22">
        <f t="shared" si="42"/>
        <v>0.46</v>
      </c>
      <c r="O97" s="22">
        <f t="shared" si="43"/>
        <v>0.23</v>
      </c>
      <c r="P97" s="22">
        <f t="shared" si="44"/>
        <v>0.43</v>
      </c>
      <c r="Q97" s="22" t="str">
        <f t="shared" si="45"/>
        <v>..</v>
      </c>
      <c r="R97" s="22">
        <f t="shared" si="46"/>
        <v>0.24</v>
      </c>
      <c r="S97" s="32">
        <v>41235</v>
      </c>
      <c r="T97" s="31">
        <f t="shared" si="47"/>
        <v>1</v>
      </c>
      <c r="U97" s="31">
        <f t="shared" si="48"/>
        <v>1</v>
      </c>
      <c r="V97" s="38">
        <v>41235</v>
      </c>
      <c r="W97" s="39">
        <f t="shared" si="49"/>
        <v>41235</v>
      </c>
      <c r="X97" s="39">
        <v>150</v>
      </c>
      <c r="Y97" s="39">
        <v>304</v>
      </c>
      <c r="Z97" s="39">
        <v>406</v>
      </c>
      <c r="AA97" s="39">
        <v>9030</v>
      </c>
      <c r="AB97" s="39">
        <v>150</v>
      </c>
      <c r="AC97" s="39">
        <v>0</v>
      </c>
      <c r="AD97" s="39">
        <v>10040</v>
      </c>
      <c r="AE97" s="39">
        <v>250</v>
      </c>
      <c r="AF97" s="39">
        <v>235</v>
      </c>
      <c r="AG97" s="39">
        <v>510</v>
      </c>
      <c r="AH97" s="39">
        <v>30000</v>
      </c>
      <c r="AI97" s="39">
        <v>200</v>
      </c>
      <c r="AJ97" s="39">
        <v>0</v>
      </c>
      <c r="AK97" s="39">
        <v>31195</v>
      </c>
    </row>
    <row r="98" spans="1:37" ht="12.75">
      <c r="A98" t="s">
        <v>32</v>
      </c>
      <c r="B98" s="35"/>
      <c r="C98" s="64" t="s">
        <v>167</v>
      </c>
      <c r="D98" s="32">
        <v>0</v>
      </c>
      <c r="E98" s="22" t="str">
        <f t="shared" si="33"/>
        <v>..</v>
      </c>
      <c r="F98" s="22" t="str">
        <f t="shared" si="34"/>
        <v>..</v>
      </c>
      <c r="G98" s="22" t="str">
        <f t="shared" si="35"/>
        <v>..</v>
      </c>
      <c r="H98" s="22" t="str">
        <f t="shared" si="36"/>
        <v>..</v>
      </c>
      <c r="I98" s="22" t="str">
        <f t="shared" si="37"/>
        <v>..</v>
      </c>
      <c r="J98" s="22" t="str">
        <f t="shared" si="38"/>
        <v>..</v>
      </c>
      <c r="K98" s="22" t="str">
        <f t="shared" si="39"/>
        <v>..</v>
      </c>
      <c r="L98" s="22" t="str">
        <f t="shared" si="40"/>
        <v>..</v>
      </c>
      <c r="M98" s="22" t="str">
        <f t="shared" si="41"/>
        <v>..</v>
      </c>
      <c r="N98" s="22" t="str">
        <f t="shared" si="42"/>
        <v>..</v>
      </c>
      <c r="O98" s="22" t="str">
        <f t="shared" si="43"/>
        <v>..</v>
      </c>
      <c r="P98" s="22" t="str">
        <f t="shared" si="44"/>
        <v>..</v>
      </c>
      <c r="Q98" s="22" t="str">
        <f t="shared" si="45"/>
        <v>..</v>
      </c>
      <c r="R98" s="22" t="str">
        <f t="shared" si="46"/>
        <v>..</v>
      </c>
      <c r="S98" s="32">
        <v>58060</v>
      </c>
      <c r="T98" s="31">
        <f t="shared" si="47"/>
        <v>0</v>
      </c>
      <c r="U98" s="31">
        <f t="shared" si="48"/>
        <v>0</v>
      </c>
      <c r="V98" s="38">
        <v>58060</v>
      </c>
      <c r="W98" s="39">
        <f t="shared" si="49"/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</row>
    <row r="99" spans="1:37" ht="12.75">
      <c r="A99" t="s">
        <v>66</v>
      </c>
      <c r="B99" s="35"/>
      <c r="C99" s="64" t="s">
        <v>386</v>
      </c>
      <c r="D99" s="32">
        <v>20</v>
      </c>
      <c r="E99" s="22">
        <f t="shared" si="33"/>
        <v>0.05</v>
      </c>
      <c r="F99" s="22">
        <f t="shared" si="34"/>
        <v>0.1</v>
      </c>
      <c r="G99" s="22">
        <f t="shared" si="35"/>
        <v>0.1</v>
      </c>
      <c r="H99" s="22">
        <f t="shared" si="36"/>
        <v>0.25</v>
      </c>
      <c r="I99" s="22">
        <f t="shared" si="37"/>
        <v>0.75</v>
      </c>
      <c r="J99" s="22">
        <f t="shared" si="38"/>
        <v>0</v>
      </c>
      <c r="K99" s="22">
        <f t="shared" si="39"/>
        <v>1</v>
      </c>
      <c r="L99" s="22">
        <f t="shared" si="40"/>
        <v>0</v>
      </c>
      <c r="M99" s="22">
        <f t="shared" si="41"/>
        <v>0</v>
      </c>
      <c r="N99" s="22">
        <f t="shared" si="42"/>
        <v>0.2</v>
      </c>
      <c r="O99" s="22">
        <f t="shared" si="43"/>
        <v>0.4</v>
      </c>
      <c r="P99" s="22" t="str">
        <f t="shared" si="44"/>
        <v>..</v>
      </c>
      <c r="Q99" s="22" t="str">
        <f t="shared" si="45"/>
        <v>..</v>
      </c>
      <c r="R99" s="22">
        <f t="shared" si="46"/>
        <v>0.35</v>
      </c>
      <c r="S99" s="32">
        <v>20</v>
      </c>
      <c r="T99" s="31">
        <f t="shared" si="47"/>
        <v>1</v>
      </c>
      <c r="U99" s="31">
        <f t="shared" si="48"/>
        <v>1</v>
      </c>
      <c r="V99" s="38">
        <v>20</v>
      </c>
      <c r="W99" s="39">
        <f t="shared" si="49"/>
        <v>20</v>
      </c>
      <c r="X99" s="39">
        <v>1</v>
      </c>
      <c r="Y99" s="39">
        <v>0</v>
      </c>
      <c r="Z99" s="39">
        <v>0</v>
      </c>
      <c r="AA99" s="39">
        <v>6</v>
      </c>
      <c r="AB99" s="39">
        <v>0</v>
      </c>
      <c r="AC99" s="39">
        <v>0</v>
      </c>
      <c r="AD99" s="39">
        <v>7</v>
      </c>
      <c r="AE99" s="39">
        <v>0</v>
      </c>
      <c r="AF99" s="39">
        <v>2</v>
      </c>
      <c r="AG99" s="39">
        <v>2</v>
      </c>
      <c r="AH99" s="39">
        <v>9</v>
      </c>
      <c r="AI99" s="39">
        <v>0</v>
      </c>
      <c r="AJ99" s="39">
        <v>0</v>
      </c>
      <c r="AK99" s="39">
        <v>13</v>
      </c>
    </row>
    <row r="100" spans="1:37" ht="12.75">
      <c r="A100" t="s">
        <v>313</v>
      </c>
      <c r="B100" s="35"/>
      <c r="C100" s="64" t="s">
        <v>168</v>
      </c>
      <c r="D100" s="32">
        <v>2649</v>
      </c>
      <c r="E100" s="22" t="str">
        <f t="shared" si="33"/>
        <v>..</v>
      </c>
      <c r="F100" s="22" t="str">
        <f t="shared" si="34"/>
        <v>..</v>
      </c>
      <c r="G100" s="22" t="str">
        <f t="shared" si="35"/>
        <v>..</v>
      </c>
      <c r="H100" s="22" t="str">
        <f t="shared" si="36"/>
        <v>..</v>
      </c>
      <c r="I100" s="22" t="str">
        <f t="shared" si="37"/>
        <v>..</v>
      </c>
      <c r="J100" s="22" t="str">
        <f t="shared" si="38"/>
        <v>..</v>
      </c>
      <c r="K100" s="22" t="str">
        <f t="shared" si="39"/>
        <v>..</v>
      </c>
      <c r="L100" s="22" t="str">
        <f t="shared" si="40"/>
        <v>..</v>
      </c>
      <c r="M100" s="22" t="str">
        <f t="shared" si="41"/>
        <v>..</v>
      </c>
      <c r="N100" s="22" t="str">
        <f t="shared" si="42"/>
        <v>..</v>
      </c>
      <c r="O100" s="22" t="str">
        <f t="shared" si="43"/>
        <v>..</v>
      </c>
      <c r="P100" s="22" t="str">
        <f t="shared" si="44"/>
        <v>..</v>
      </c>
      <c r="Q100" s="22">
        <f t="shared" si="45"/>
        <v>0.36</v>
      </c>
      <c r="R100" s="22">
        <f t="shared" si="46"/>
        <v>0.36</v>
      </c>
      <c r="S100" s="32">
        <v>2649</v>
      </c>
      <c r="T100" s="31">
        <f t="shared" si="47"/>
        <v>0</v>
      </c>
      <c r="U100" s="31">
        <f t="shared" si="48"/>
        <v>1</v>
      </c>
      <c r="V100" s="38">
        <v>2649</v>
      </c>
      <c r="W100" s="39">
        <f t="shared" si="49"/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950</v>
      </c>
      <c r="AD100" s="39">
        <v>950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1699</v>
      </c>
      <c r="AK100" s="39">
        <v>1699</v>
      </c>
    </row>
    <row r="101" spans="1:37" ht="12.75">
      <c r="A101" t="s">
        <v>312</v>
      </c>
      <c r="B101" s="35"/>
      <c r="C101" s="64" t="s">
        <v>398</v>
      </c>
      <c r="D101" s="32">
        <v>451009</v>
      </c>
      <c r="E101" s="22">
        <f t="shared" si="33"/>
        <v>0.09</v>
      </c>
      <c r="F101" s="22">
        <f t="shared" si="34"/>
        <v>0.14</v>
      </c>
      <c r="G101" s="22">
        <f t="shared" si="35"/>
        <v>0.1</v>
      </c>
      <c r="H101" s="22">
        <f t="shared" si="36"/>
        <v>0.33</v>
      </c>
      <c r="I101" s="22">
        <f t="shared" si="37"/>
        <v>0.57</v>
      </c>
      <c r="J101" s="22">
        <f t="shared" si="38"/>
        <v>0.09</v>
      </c>
      <c r="K101" s="22">
        <f t="shared" si="39"/>
        <v>0.48</v>
      </c>
      <c r="L101" s="22">
        <f t="shared" si="40"/>
        <v>0.49</v>
      </c>
      <c r="M101" s="22">
        <f t="shared" si="41"/>
        <v>0.47</v>
      </c>
      <c r="N101" s="22">
        <f t="shared" si="42"/>
        <v>0.48</v>
      </c>
      <c r="O101" s="22">
        <f t="shared" si="43"/>
        <v>0.49</v>
      </c>
      <c r="P101" s="22">
        <f t="shared" si="44"/>
        <v>0.58</v>
      </c>
      <c r="Q101" s="22" t="str">
        <f t="shared" si="45"/>
        <v>..</v>
      </c>
      <c r="R101" s="22">
        <f t="shared" si="46"/>
        <v>0.5</v>
      </c>
      <c r="S101" s="32">
        <v>451009</v>
      </c>
      <c r="T101" s="31">
        <f t="shared" si="47"/>
        <v>1</v>
      </c>
      <c r="U101" s="31">
        <f t="shared" si="48"/>
        <v>1</v>
      </c>
      <c r="V101" s="38">
        <v>451009</v>
      </c>
      <c r="W101" s="39">
        <f t="shared" si="49"/>
        <v>451008</v>
      </c>
      <c r="X101" s="39">
        <v>20399</v>
      </c>
      <c r="Y101" s="39">
        <v>30667</v>
      </c>
      <c r="Z101" s="39">
        <v>21852</v>
      </c>
      <c r="AA101" s="39">
        <v>126569</v>
      </c>
      <c r="AB101" s="39">
        <v>23864</v>
      </c>
      <c r="AC101" s="39">
        <v>0</v>
      </c>
      <c r="AD101" s="39">
        <v>223351</v>
      </c>
      <c r="AE101" s="39">
        <v>21952</v>
      </c>
      <c r="AF101" s="39">
        <v>31500</v>
      </c>
      <c r="AG101" s="39">
        <v>24175</v>
      </c>
      <c r="AH101" s="39">
        <v>132612</v>
      </c>
      <c r="AI101" s="39">
        <v>17418</v>
      </c>
      <c r="AJ101" s="39">
        <v>0</v>
      </c>
      <c r="AK101" s="39">
        <v>227658</v>
      </c>
    </row>
    <row r="102" spans="1:37" ht="12.75">
      <c r="A102" t="s">
        <v>314</v>
      </c>
      <c r="B102" s="35"/>
      <c r="C102" s="64" t="s">
        <v>169</v>
      </c>
      <c r="D102" s="32">
        <v>616</v>
      </c>
      <c r="E102" s="22">
        <f t="shared" si="33"/>
        <v>0.11</v>
      </c>
      <c r="F102" s="22">
        <f t="shared" si="34"/>
        <v>0.14</v>
      </c>
      <c r="G102" s="22">
        <f t="shared" si="35"/>
        <v>0.13</v>
      </c>
      <c r="H102" s="22">
        <f t="shared" si="36"/>
        <v>0.38</v>
      </c>
      <c r="I102" s="22">
        <f t="shared" si="37"/>
        <v>0.6</v>
      </c>
      <c r="J102" s="22">
        <f t="shared" si="38"/>
        <v>0.02</v>
      </c>
      <c r="K102" s="22">
        <f t="shared" si="39"/>
        <v>0.46</v>
      </c>
      <c r="L102" s="22">
        <f t="shared" si="40"/>
        <v>0.48</v>
      </c>
      <c r="M102" s="22">
        <f t="shared" si="41"/>
        <v>0.53</v>
      </c>
      <c r="N102" s="22">
        <f t="shared" si="42"/>
        <v>0.49</v>
      </c>
      <c r="O102" s="22">
        <f t="shared" si="43"/>
        <v>0.44</v>
      </c>
      <c r="P102" s="22">
        <f t="shared" si="44"/>
        <v>0.36</v>
      </c>
      <c r="Q102" s="22" t="str">
        <f t="shared" si="45"/>
        <v>..</v>
      </c>
      <c r="R102" s="22">
        <f t="shared" si="46"/>
        <v>0.46</v>
      </c>
      <c r="S102" s="32">
        <v>616</v>
      </c>
      <c r="T102" s="31">
        <f t="shared" si="47"/>
        <v>1</v>
      </c>
      <c r="U102" s="31">
        <f t="shared" si="48"/>
        <v>1</v>
      </c>
      <c r="V102" s="38">
        <v>616</v>
      </c>
      <c r="W102" s="39">
        <f t="shared" si="49"/>
        <v>616</v>
      </c>
      <c r="X102" s="39">
        <v>31</v>
      </c>
      <c r="Y102" s="39">
        <v>42</v>
      </c>
      <c r="Z102" s="39">
        <v>41</v>
      </c>
      <c r="AA102" s="39">
        <v>163</v>
      </c>
      <c r="AB102" s="39">
        <v>4</v>
      </c>
      <c r="AC102" s="39">
        <v>0</v>
      </c>
      <c r="AD102" s="39">
        <v>281</v>
      </c>
      <c r="AE102" s="39">
        <v>37</v>
      </c>
      <c r="AF102" s="39">
        <v>45</v>
      </c>
      <c r="AG102" s="39">
        <v>37</v>
      </c>
      <c r="AH102" s="39">
        <v>209</v>
      </c>
      <c r="AI102" s="39">
        <v>7</v>
      </c>
      <c r="AJ102" s="39">
        <v>0</v>
      </c>
      <c r="AK102" s="39">
        <v>335</v>
      </c>
    </row>
    <row r="103" spans="1:37" ht="12.75">
      <c r="A103" t="s">
        <v>315</v>
      </c>
      <c r="B103" s="35"/>
      <c r="C103" s="64" t="s">
        <v>170</v>
      </c>
      <c r="D103" s="32">
        <v>566487</v>
      </c>
      <c r="E103" s="22">
        <f t="shared" si="33"/>
        <v>0.16</v>
      </c>
      <c r="F103" s="22">
        <f t="shared" si="34"/>
        <v>0.25</v>
      </c>
      <c r="G103" s="22">
        <f t="shared" si="35"/>
        <v>0.13</v>
      </c>
      <c r="H103" s="22">
        <f t="shared" si="36"/>
        <v>0.54</v>
      </c>
      <c r="I103" s="22">
        <f t="shared" si="37"/>
        <v>0.43</v>
      </c>
      <c r="J103" s="22">
        <f t="shared" si="38"/>
        <v>0.03</v>
      </c>
      <c r="K103" s="22">
        <f t="shared" si="39"/>
        <v>0.49</v>
      </c>
      <c r="L103" s="22">
        <f t="shared" si="40"/>
        <v>0.48</v>
      </c>
      <c r="M103" s="22">
        <f t="shared" si="41"/>
        <v>0.46</v>
      </c>
      <c r="N103" s="22">
        <f t="shared" si="42"/>
        <v>0.48</v>
      </c>
      <c r="O103" s="22">
        <f t="shared" si="43"/>
        <v>0.52</v>
      </c>
      <c r="P103" s="22">
        <f t="shared" si="44"/>
        <v>0.52</v>
      </c>
      <c r="Q103" s="22" t="str">
        <f t="shared" si="45"/>
        <v>..</v>
      </c>
      <c r="R103" s="22">
        <f t="shared" si="46"/>
        <v>0.5</v>
      </c>
      <c r="S103" s="32">
        <v>566487</v>
      </c>
      <c r="T103" s="31">
        <f t="shared" si="47"/>
        <v>1</v>
      </c>
      <c r="U103" s="31">
        <f t="shared" si="48"/>
        <v>1</v>
      </c>
      <c r="V103" s="38">
        <v>566487</v>
      </c>
      <c r="W103" s="39">
        <f t="shared" si="49"/>
        <v>566487</v>
      </c>
      <c r="X103" s="39">
        <v>43745</v>
      </c>
      <c r="Y103" s="39">
        <v>67962</v>
      </c>
      <c r="Z103" s="39">
        <v>34379</v>
      </c>
      <c r="AA103" s="39">
        <v>127126</v>
      </c>
      <c r="AB103" s="39">
        <v>9606</v>
      </c>
      <c r="AC103" s="39">
        <v>0</v>
      </c>
      <c r="AD103" s="39">
        <v>282818</v>
      </c>
      <c r="AE103" s="39">
        <v>45056</v>
      </c>
      <c r="AF103" s="39">
        <v>72203</v>
      </c>
      <c r="AG103" s="39">
        <v>40505</v>
      </c>
      <c r="AH103" s="39">
        <v>117051</v>
      </c>
      <c r="AI103" s="39">
        <v>8854</v>
      </c>
      <c r="AJ103" s="39">
        <v>0</v>
      </c>
      <c r="AK103" s="39">
        <v>283669</v>
      </c>
    </row>
    <row r="104" spans="1:37" ht="12.75">
      <c r="A104" t="s">
        <v>318</v>
      </c>
      <c r="B104" s="35"/>
      <c r="C104" s="64" t="s">
        <v>173</v>
      </c>
      <c r="D104" s="32">
        <v>335</v>
      </c>
      <c r="E104" s="22">
        <f t="shared" si="33"/>
        <v>0.1</v>
      </c>
      <c r="F104" s="22">
        <f t="shared" si="34"/>
        <v>0.19</v>
      </c>
      <c r="G104" s="22">
        <f t="shared" si="35"/>
        <v>0.12</v>
      </c>
      <c r="H104" s="22">
        <f t="shared" si="36"/>
        <v>0.41</v>
      </c>
      <c r="I104" s="22">
        <f t="shared" si="37"/>
        <v>0.54</v>
      </c>
      <c r="J104" s="22">
        <f t="shared" si="38"/>
        <v>0.04</v>
      </c>
      <c r="K104" s="22">
        <f t="shared" si="39"/>
        <v>0.48</v>
      </c>
      <c r="L104" s="22">
        <f t="shared" si="40"/>
        <v>0.4</v>
      </c>
      <c r="M104" s="22">
        <f t="shared" si="41"/>
        <v>0.41</v>
      </c>
      <c r="N104" s="22">
        <f t="shared" si="42"/>
        <v>0.42</v>
      </c>
      <c r="O104" s="22">
        <f t="shared" si="43"/>
        <v>0.52</v>
      </c>
      <c r="P104" s="22">
        <f t="shared" si="44"/>
        <v>0.64</v>
      </c>
      <c r="Q104" s="22" t="str">
        <f t="shared" si="45"/>
        <v>..</v>
      </c>
      <c r="R104" s="22">
        <f t="shared" si="46"/>
        <v>0.48</v>
      </c>
      <c r="S104" s="32">
        <v>335</v>
      </c>
      <c r="T104" s="31">
        <f t="shared" si="47"/>
        <v>1</v>
      </c>
      <c r="U104" s="31">
        <f t="shared" si="48"/>
        <v>1</v>
      </c>
      <c r="V104" s="38">
        <v>335</v>
      </c>
      <c r="W104" s="39">
        <f t="shared" si="49"/>
        <v>335</v>
      </c>
      <c r="X104" s="39">
        <v>16</v>
      </c>
      <c r="Y104" s="39">
        <v>26</v>
      </c>
      <c r="Z104" s="39">
        <v>17</v>
      </c>
      <c r="AA104" s="39">
        <v>94</v>
      </c>
      <c r="AB104" s="39">
        <v>9</v>
      </c>
      <c r="AC104" s="39">
        <v>0</v>
      </c>
      <c r="AD104" s="39">
        <v>162</v>
      </c>
      <c r="AE104" s="39">
        <v>17</v>
      </c>
      <c r="AF104" s="39">
        <v>39</v>
      </c>
      <c r="AG104" s="39">
        <v>24</v>
      </c>
      <c r="AH104" s="39">
        <v>88</v>
      </c>
      <c r="AI104" s="39">
        <v>5</v>
      </c>
      <c r="AJ104" s="39">
        <v>0</v>
      </c>
      <c r="AK104" s="39">
        <v>173</v>
      </c>
    </row>
    <row r="105" spans="1:37" ht="12.75">
      <c r="A105" t="s">
        <v>316</v>
      </c>
      <c r="B105" s="35"/>
      <c r="C105" s="64" t="s">
        <v>171</v>
      </c>
      <c r="D105" s="32">
        <v>6095</v>
      </c>
      <c r="E105" s="22">
        <f t="shared" si="33"/>
        <v>0.05</v>
      </c>
      <c r="F105" s="22">
        <f t="shared" si="34"/>
        <v>0.19</v>
      </c>
      <c r="G105" s="22">
        <f t="shared" si="35"/>
        <v>0.17</v>
      </c>
      <c r="H105" s="22">
        <f t="shared" si="36"/>
        <v>0.42</v>
      </c>
      <c r="I105" s="22">
        <f t="shared" si="37"/>
        <v>0.57</v>
      </c>
      <c r="J105" s="22">
        <f t="shared" si="38"/>
        <v>0.02</v>
      </c>
      <c r="K105" s="22">
        <f t="shared" si="39"/>
        <v>0.41</v>
      </c>
      <c r="L105" s="22">
        <f t="shared" si="40"/>
        <v>0.59</v>
      </c>
      <c r="M105" s="22">
        <f t="shared" si="41"/>
        <v>0.47</v>
      </c>
      <c r="N105" s="22">
        <f t="shared" si="42"/>
        <v>0.52</v>
      </c>
      <c r="O105" s="22">
        <f t="shared" si="43"/>
        <v>0.43</v>
      </c>
      <c r="P105" s="22">
        <f t="shared" si="44"/>
        <v>0.45</v>
      </c>
      <c r="Q105" s="22">
        <f t="shared" si="45"/>
        <v>0.51</v>
      </c>
      <c r="R105" s="22">
        <f t="shared" si="46"/>
        <v>0.51</v>
      </c>
      <c r="S105" s="32">
        <v>6095</v>
      </c>
      <c r="T105" s="31">
        <f t="shared" si="47"/>
        <v>0.1</v>
      </c>
      <c r="U105" s="31">
        <f t="shared" si="48"/>
        <v>1</v>
      </c>
      <c r="V105" s="38">
        <v>6095</v>
      </c>
      <c r="W105" s="39">
        <f t="shared" si="49"/>
        <v>595</v>
      </c>
      <c r="X105" s="39">
        <v>13</v>
      </c>
      <c r="Y105" s="39">
        <v>67</v>
      </c>
      <c r="Z105" s="39">
        <v>48</v>
      </c>
      <c r="AA105" s="39">
        <v>146</v>
      </c>
      <c r="AB105" s="39">
        <v>5</v>
      </c>
      <c r="AC105" s="39">
        <v>2800</v>
      </c>
      <c r="AD105" s="39">
        <v>3079</v>
      </c>
      <c r="AE105" s="39">
        <v>19</v>
      </c>
      <c r="AF105" s="39">
        <v>46</v>
      </c>
      <c r="AG105" s="39">
        <v>54</v>
      </c>
      <c r="AH105" s="39">
        <v>191</v>
      </c>
      <c r="AI105" s="39">
        <v>6</v>
      </c>
      <c r="AJ105" s="39">
        <v>2700</v>
      </c>
      <c r="AK105" s="39">
        <v>3016</v>
      </c>
    </row>
    <row r="106" spans="1:37" ht="12.75">
      <c r="A106" t="s">
        <v>33</v>
      </c>
      <c r="B106" s="35"/>
      <c r="C106" s="64" t="s">
        <v>174</v>
      </c>
      <c r="D106" s="32">
        <v>0</v>
      </c>
      <c r="E106" s="22" t="str">
        <f t="shared" si="33"/>
        <v>..</v>
      </c>
      <c r="F106" s="22" t="str">
        <f t="shared" si="34"/>
        <v>..</v>
      </c>
      <c r="G106" s="22" t="str">
        <f t="shared" si="35"/>
        <v>..</v>
      </c>
      <c r="H106" s="22" t="str">
        <f t="shared" si="36"/>
        <v>..</v>
      </c>
      <c r="I106" s="22" t="str">
        <f t="shared" si="37"/>
        <v>..</v>
      </c>
      <c r="J106" s="22" t="str">
        <f t="shared" si="38"/>
        <v>..</v>
      </c>
      <c r="K106" s="22" t="str">
        <f t="shared" si="39"/>
        <v>..</v>
      </c>
      <c r="L106" s="22" t="str">
        <f t="shared" si="40"/>
        <v>..</v>
      </c>
      <c r="M106" s="22" t="str">
        <f t="shared" si="41"/>
        <v>..</v>
      </c>
      <c r="N106" s="22" t="str">
        <f t="shared" si="42"/>
        <v>..</v>
      </c>
      <c r="O106" s="22" t="str">
        <f t="shared" si="43"/>
        <v>..</v>
      </c>
      <c r="P106" s="22" t="str">
        <f t="shared" si="44"/>
        <v>..</v>
      </c>
      <c r="Q106" s="22" t="str">
        <f t="shared" si="45"/>
        <v>..</v>
      </c>
      <c r="R106" s="22" t="str">
        <f t="shared" si="46"/>
        <v>..</v>
      </c>
      <c r="S106" s="32">
        <v>0</v>
      </c>
      <c r="T106" s="31" t="str">
        <f t="shared" si="47"/>
        <v>..</v>
      </c>
      <c r="U106" s="31" t="str">
        <f t="shared" si="48"/>
        <v>..</v>
      </c>
      <c r="V106" s="38">
        <v>0</v>
      </c>
      <c r="W106" s="39">
        <f t="shared" si="49"/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</row>
    <row r="107" spans="1:37" ht="12.75">
      <c r="A107" t="s">
        <v>323</v>
      </c>
      <c r="B107" s="35"/>
      <c r="C107" s="64" t="s">
        <v>182</v>
      </c>
      <c r="D107" s="32">
        <v>68</v>
      </c>
      <c r="E107" s="22">
        <f t="shared" si="33"/>
        <v>0.09</v>
      </c>
      <c r="F107" s="22">
        <f t="shared" si="34"/>
        <v>0.09</v>
      </c>
      <c r="G107" s="22">
        <f t="shared" si="35"/>
        <v>0.1</v>
      </c>
      <c r="H107" s="22">
        <f t="shared" si="36"/>
        <v>0.28</v>
      </c>
      <c r="I107" s="22">
        <f t="shared" si="37"/>
        <v>0.72</v>
      </c>
      <c r="J107" s="22">
        <f t="shared" si="38"/>
        <v>0</v>
      </c>
      <c r="K107" s="22">
        <f t="shared" si="39"/>
        <v>0.5</v>
      </c>
      <c r="L107" s="22">
        <f t="shared" si="40"/>
        <v>0.17</v>
      </c>
      <c r="M107" s="22">
        <f t="shared" si="41"/>
        <v>0.57</v>
      </c>
      <c r="N107" s="22">
        <f t="shared" si="42"/>
        <v>0.42</v>
      </c>
      <c r="O107" s="22">
        <f t="shared" si="43"/>
        <v>0.22</v>
      </c>
      <c r="P107" s="22" t="str">
        <f t="shared" si="44"/>
        <v>..</v>
      </c>
      <c r="Q107" s="22" t="str">
        <f t="shared" si="45"/>
        <v>..</v>
      </c>
      <c r="R107" s="22">
        <f t="shared" si="46"/>
        <v>0.28</v>
      </c>
      <c r="S107" s="32">
        <v>95</v>
      </c>
      <c r="T107" s="31">
        <f t="shared" si="47"/>
        <v>0.72</v>
      </c>
      <c r="U107" s="31">
        <f t="shared" si="48"/>
        <v>0.72</v>
      </c>
      <c r="V107" s="38">
        <v>95</v>
      </c>
      <c r="W107" s="39">
        <f t="shared" si="49"/>
        <v>68</v>
      </c>
      <c r="X107" s="39">
        <v>3</v>
      </c>
      <c r="Y107" s="39">
        <v>1</v>
      </c>
      <c r="Z107" s="39">
        <v>4</v>
      </c>
      <c r="AA107" s="39">
        <v>11</v>
      </c>
      <c r="AB107" s="39">
        <v>0</v>
      </c>
      <c r="AC107" s="39">
        <v>0</v>
      </c>
      <c r="AD107" s="39">
        <v>19</v>
      </c>
      <c r="AE107" s="39">
        <v>3</v>
      </c>
      <c r="AF107" s="39">
        <v>5</v>
      </c>
      <c r="AG107" s="39">
        <v>3</v>
      </c>
      <c r="AH107" s="39">
        <v>38</v>
      </c>
      <c r="AI107" s="39">
        <v>0</v>
      </c>
      <c r="AJ107" s="39">
        <v>0</v>
      </c>
      <c r="AK107" s="39">
        <v>49</v>
      </c>
    </row>
    <row r="108" spans="1:37" ht="12.75">
      <c r="A108" t="s">
        <v>321</v>
      </c>
      <c r="B108" s="35"/>
      <c r="C108" s="64" t="s">
        <v>176</v>
      </c>
      <c r="D108" s="32">
        <v>8990</v>
      </c>
      <c r="E108" s="22">
        <f t="shared" si="33"/>
        <v>0.12</v>
      </c>
      <c r="F108" s="22">
        <f t="shared" si="34"/>
        <v>0.13</v>
      </c>
      <c r="G108" s="22">
        <f t="shared" si="35"/>
        <v>0.09</v>
      </c>
      <c r="H108" s="22">
        <f t="shared" si="36"/>
        <v>0.34</v>
      </c>
      <c r="I108" s="22">
        <f t="shared" si="37"/>
        <v>0.64</v>
      </c>
      <c r="J108" s="22">
        <f t="shared" si="38"/>
        <v>0.02</v>
      </c>
      <c r="K108" s="22">
        <f t="shared" si="39"/>
        <v>0.46</v>
      </c>
      <c r="L108" s="22">
        <f t="shared" si="40"/>
        <v>0.47</v>
      </c>
      <c r="M108" s="22">
        <f t="shared" si="41"/>
        <v>0.46</v>
      </c>
      <c r="N108" s="22">
        <f t="shared" si="42"/>
        <v>0.46</v>
      </c>
      <c r="O108" s="22">
        <f t="shared" si="43"/>
        <v>0.38</v>
      </c>
      <c r="P108" s="22">
        <f t="shared" si="44"/>
        <v>0</v>
      </c>
      <c r="Q108" s="22">
        <f t="shared" si="45"/>
        <v>1</v>
      </c>
      <c r="R108" s="22">
        <f t="shared" si="46"/>
        <v>0.41</v>
      </c>
      <c r="S108" s="32">
        <v>8990</v>
      </c>
      <c r="T108" s="31">
        <f t="shared" si="47"/>
        <v>0.98</v>
      </c>
      <c r="U108" s="31">
        <f t="shared" si="48"/>
        <v>1</v>
      </c>
      <c r="V108" s="38">
        <v>8990</v>
      </c>
      <c r="W108" s="39">
        <f t="shared" si="49"/>
        <v>8812</v>
      </c>
      <c r="X108" s="39">
        <v>475</v>
      </c>
      <c r="Y108" s="39">
        <v>557</v>
      </c>
      <c r="Z108" s="39">
        <v>360</v>
      </c>
      <c r="AA108" s="39">
        <v>2123</v>
      </c>
      <c r="AB108" s="39">
        <v>0</v>
      </c>
      <c r="AC108" s="39">
        <v>178</v>
      </c>
      <c r="AD108" s="39">
        <v>3693</v>
      </c>
      <c r="AE108" s="39">
        <v>551</v>
      </c>
      <c r="AF108" s="39">
        <v>632</v>
      </c>
      <c r="AG108" s="39">
        <v>429</v>
      </c>
      <c r="AH108" s="39">
        <v>3496</v>
      </c>
      <c r="AI108" s="39">
        <v>189</v>
      </c>
      <c r="AJ108" s="39">
        <v>0</v>
      </c>
      <c r="AK108" s="39">
        <v>5297</v>
      </c>
    </row>
    <row r="109" spans="1:37" ht="12.75">
      <c r="A109" t="s">
        <v>34</v>
      </c>
      <c r="B109" s="35"/>
      <c r="C109" s="64" t="s">
        <v>177</v>
      </c>
      <c r="D109" s="32">
        <v>34</v>
      </c>
      <c r="E109" s="22">
        <f t="shared" si="33"/>
        <v>0.09</v>
      </c>
      <c r="F109" s="22">
        <f t="shared" si="34"/>
        <v>0.09</v>
      </c>
      <c r="G109" s="22">
        <f t="shared" si="35"/>
        <v>0.09</v>
      </c>
      <c r="H109" s="22">
        <f t="shared" si="36"/>
        <v>0.26</v>
      </c>
      <c r="I109" s="22">
        <f t="shared" si="37"/>
        <v>0.74</v>
      </c>
      <c r="J109" s="22">
        <f t="shared" si="38"/>
        <v>0</v>
      </c>
      <c r="K109" s="22">
        <f t="shared" si="39"/>
        <v>0.33</v>
      </c>
      <c r="L109" s="22">
        <f t="shared" si="40"/>
        <v>0.33</v>
      </c>
      <c r="M109" s="22">
        <f t="shared" si="41"/>
        <v>0.33</v>
      </c>
      <c r="N109" s="22">
        <f t="shared" si="42"/>
        <v>0.33</v>
      </c>
      <c r="O109" s="22">
        <f t="shared" si="43"/>
        <v>0.4</v>
      </c>
      <c r="P109" s="22" t="str">
        <f t="shared" si="44"/>
        <v>..</v>
      </c>
      <c r="Q109" s="22" t="str">
        <f t="shared" si="45"/>
        <v>..</v>
      </c>
      <c r="R109" s="22">
        <f t="shared" si="46"/>
        <v>0.38</v>
      </c>
      <c r="S109" s="32">
        <v>34</v>
      </c>
      <c r="T109" s="31">
        <f t="shared" si="47"/>
        <v>1</v>
      </c>
      <c r="U109" s="31">
        <f t="shared" si="48"/>
        <v>1</v>
      </c>
      <c r="V109" s="38">
        <v>34</v>
      </c>
      <c r="W109" s="39">
        <f t="shared" si="49"/>
        <v>34</v>
      </c>
      <c r="X109" s="39">
        <v>1</v>
      </c>
      <c r="Y109" s="39">
        <v>1</v>
      </c>
      <c r="Z109" s="39">
        <v>1</v>
      </c>
      <c r="AA109" s="39">
        <v>10</v>
      </c>
      <c r="AB109" s="39">
        <v>0</v>
      </c>
      <c r="AC109" s="39">
        <v>0</v>
      </c>
      <c r="AD109" s="39">
        <v>13</v>
      </c>
      <c r="AE109" s="39">
        <v>2</v>
      </c>
      <c r="AF109" s="39">
        <v>2</v>
      </c>
      <c r="AG109" s="39">
        <v>2</v>
      </c>
      <c r="AH109" s="39">
        <v>15</v>
      </c>
      <c r="AI109" s="39">
        <v>0</v>
      </c>
      <c r="AJ109" s="39">
        <v>0</v>
      </c>
      <c r="AK109" s="39">
        <v>21</v>
      </c>
    </row>
    <row r="110" spans="1:37" ht="12.75">
      <c r="A110" t="s">
        <v>319</v>
      </c>
      <c r="B110" s="35"/>
      <c r="C110" s="64" t="s">
        <v>175</v>
      </c>
      <c r="D110" s="32">
        <v>128293</v>
      </c>
      <c r="E110" s="22">
        <f aca="true" t="shared" si="50" ref="E110:E141">IF(+$W110=0,"..",+(X110+AE110)/$W110)</f>
        <v>0.2</v>
      </c>
      <c r="F110" s="22">
        <f aca="true" t="shared" si="51" ref="F110:F141">IF(+$W110=0,"..",+(Y110+AF110)/$W110)</f>
        <v>0.26</v>
      </c>
      <c r="G110" s="22">
        <f aca="true" t="shared" si="52" ref="G110:G141">IF(+$W110=0,"..",+(Z110+AG110)/$W110)</f>
        <v>0.14</v>
      </c>
      <c r="H110" s="22">
        <f aca="true" t="shared" si="53" ref="H110:H141">IF(+$W110=0,"..",+((X110+Y110+Z110)+(AE110+AF110+AG110))/$W110)</f>
        <v>0.61</v>
      </c>
      <c r="I110" s="22">
        <f aca="true" t="shared" si="54" ref="I110:I141">IF(+$W110=0,"..",+(AA110+AH110)/$W110)</f>
        <v>0.36</v>
      </c>
      <c r="J110" s="22">
        <f aca="true" t="shared" si="55" ref="J110:J141">IF(+$W110=0,"..",+(AB110+AI110)/$W110)</f>
        <v>0.03</v>
      </c>
      <c r="K110" s="22">
        <f aca="true" t="shared" si="56" ref="K110:K141">IF(X110+AE110=0,"..",+X110/(X110+AE110))</f>
        <v>0.5</v>
      </c>
      <c r="L110" s="22">
        <f aca="true" t="shared" si="57" ref="L110:L141">IF(Y110+AF110=0,"..",+Y110/(Y110+AF110))</f>
        <v>0.47</v>
      </c>
      <c r="M110" s="22">
        <f aca="true" t="shared" si="58" ref="M110:M141">IF(Z110+AG110=0,"..",+Z110/(Z110+AG110))</f>
        <v>0.47</v>
      </c>
      <c r="N110" s="22">
        <f aca="true" t="shared" si="59" ref="N110:N141">IF(X110+Y110+Z110+AE110+AF110+AG110=0,"..",+(X110+Y110+Z110)/(X110+Y110+Z110+AE110+AF110+AG110))</f>
        <v>0.48</v>
      </c>
      <c r="O110" s="22">
        <f aca="true" t="shared" si="60" ref="O110:O141">IF(AA110+AH110=0,"..",+AA110/(AA110+AH110))</f>
        <v>0.57</v>
      </c>
      <c r="P110" s="22">
        <f aca="true" t="shared" si="61" ref="P110:P141">IF(AB110+AI110=0,"..",+AB110/(AB110+AI110))</f>
        <v>0.64</v>
      </c>
      <c r="Q110" s="22" t="str">
        <f aca="true" t="shared" si="62" ref="Q110:Q141">IF(AC110+AJ110=0,"..",+AC110/(AC110+AJ110))</f>
        <v>..</v>
      </c>
      <c r="R110" s="22">
        <f aca="true" t="shared" si="63" ref="R110:R141">IF(AD110+AK110=0,"..",+(AD110)/(AD110+AK110))</f>
        <v>0.52</v>
      </c>
      <c r="S110" s="32">
        <v>128293</v>
      </c>
      <c r="T110" s="31">
        <f aca="true" t="shared" si="64" ref="T110:T141">IF(ISERROR(+W110/S110),"..",(W110/S110))</f>
        <v>1</v>
      </c>
      <c r="U110" s="31">
        <f aca="true" t="shared" si="65" ref="U110:U141">IF(ISERROR((AD110+AK110)/S110),"..",(AD110+AK110)/S110)</f>
        <v>1</v>
      </c>
      <c r="V110" s="38">
        <v>128293</v>
      </c>
      <c r="W110" s="39">
        <f t="shared" si="49"/>
        <v>128293</v>
      </c>
      <c r="X110" s="39">
        <v>13070</v>
      </c>
      <c r="Y110" s="39">
        <v>15880</v>
      </c>
      <c r="Z110" s="39">
        <v>8565</v>
      </c>
      <c r="AA110" s="39">
        <v>26557</v>
      </c>
      <c r="AB110" s="39">
        <v>2839</v>
      </c>
      <c r="AC110" s="39">
        <v>0</v>
      </c>
      <c r="AD110" s="39">
        <v>66911</v>
      </c>
      <c r="AE110" s="39">
        <v>12862</v>
      </c>
      <c r="AF110" s="39">
        <v>17593</v>
      </c>
      <c r="AG110" s="39">
        <v>9651</v>
      </c>
      <c r="AH110" s="39">
        <v>19676</v>
      </c>
      <c r="AI110" s="39">
        <v>1600</v>
      </c>
      <c r="AJ110" s="39">
        <v>0</v>
      </c>
      <c r="AK110" s="39">
        <v>61382</v>
      </c>
    </row>
    <row r="111" spans="1:37" ht="12.75">
      <c r="A111" t="s">
        <v>320</v>
      </c>
      <c r="B111" s="35"/>
      <c r="C111" s="64" t="s">
        <v>218</v>
      </c>
      <c r="D111" s="32">
        <v>7540</v>
      </c>
      <c r="E111" s="22">
        <f t="shared" si="50"/>
        <v>0.05</v>
      </c>
      <c r="F111" s="22">
        <f t="shared" si="51"/>
        <v>0.12</v>
      </c>
      <c r="G111" s="22">
        <f t="shared" si="52"/>
        <v>0.12</v>
      </c>
      <c r="H111" s="22">
        <f t="shared" si="53"/>
        <v>0.29</v>
      </c>
      <c r="I111" s="22">
        <f t="shared" si="54"/>
        <v>0.65</v>
      </c>
      <c r="J111" s="22">
        <f t="shared" si="55"/>
        <v>0.06</v>
      </c>
      <c r="K111" s="22">
        <f t="shared" si="56"/>
        <v>0.5</v>
      </c>
      <c r="L111" s="22">
        <f t="shared" si="57"/>
        <v>0.47</v>
      </c>
      <c r="M111" s="22">
        <f t="shared" si="58"/>
        <v>0.48</v>
      </c>
      <c r="N111" s="22">
        <f t="shared" si="59"/>
        <v>0.48</v>
      </c>
      <c r="O111" s="22">
        <f t="shared" si="60"/>
        <v>0.43</v>
      </c>
      <c r="P111" s="22">
        <f t="shared" si="61"/>
        <v>0.33</v>
      </c>
      <c r="Q111" s="22" t="str">
        <f t="shared" si="62"/>
        <v>..</v>
      </c>
      <c r="R111" s="22">
        <f t="shared" si="63"/>
        <v>0.44</v>
      </c>
      <c r="S111" s="32">
        <v>10130</v>
      </c>
      <c r="T111" s="31">
        <f t="shared" si="64"/>
        <v>0.74</v>
      </c>
      <c r="U111" s="31">
        <f t="shared" si="65"/>
        <v>0.74</v>
      </c>
      <c r="V111" s="38">
        <v>10130</v>
      </c>
      <c r="W111" s="39">
        <f t="shared" si="49"/>
        <v>7540</v>
      </c>
      <c r="X111" s="39">
        <v>186</v>
      </c>
      <c r="Y111" s="39">
        <v>408</v>
      </c>
      <c r="Z111" s="39">
        <v>455</v>
      </c>
      <c r="AA111" s="39">
        <v>2108</v>
      </c>
      <c r="AB111" s="39">
        <v>160</v>
      </c>
      <c r="AC111" s="39">
        <v>0</v>
      </c>
      <c r="AD111" s="39">
        <v>3317</v>
      </c>
      <c r="AE111" s="39">
        <v>186</v>
      </c>
      <c r="AF111" s="39">
        <v>468</v>
      </c>
      <c r="AG111" s="39">
        <v>486</v>
      </c>
      <c r="AH111" s="39">
        <v>2758</v>
      </c>
      <c r="AI111" s="39">
        <v>325</v>
      </c>
      <c r="AJ111" s="39">
        <v>0</v>
      </c>
      <c r="AK111" s="39">
        <v>4223</v>
      </c>
    </row>
    <row r="112" spans="1:37" ht="12.75">
      <c r="A112" t="s">
        <v>35</v>
      </c>
      <c r="B112" s="35"/>
      <c r="C112" s="64" t="s">
        <v>178</v>
      </c>
      <c r="D112" s="32">
        <v>0</v>
      </c>
      <c r="E112" s="22" t="str">
        <f t="shared" si="50"/>
        <v>..</v>
      </c>
      <c r="F112" s="22" t="str">
        <f t="shared" si="51"/>
        <v>..</v>
      </c>
      <c r="G112" s="22" t="str">
        <f t="shared" si="52"/>
        <v>..</v>
      </c>
      <c r="H112" s="22" t="str">
        <f t="shared" si="53"/>
        <v>..</v>
      </c>
      <c r="I112" s="22" t="str">
        <f t="shared" si="54"/>
        <v>..</v>
      </c>
      <c r="J112" s="22" t="str">
        <f t="shared" si="55"/>
        <v>..</v>
      </c>
      <c r="K112" s="22" t="str">
        <f t="shared" si="56"/>
        <v>..</v>
      </c>
      <c r="L112" s="22" t="str">
        <f t="shared" si="57"/>
        <v>..</v>
      </c>
      <c r="M112" s="22" t="str">
        <f t="shared" si="58"/>
        <v>..</v>
      </c>
      <c r="N112" s="22" t="str">
        <f t="shared" si="59"/>
        <v>..</v>
      </c>
      <c r="O112" s="22" t="str">
        <f t="shared" si="60"/>
        <v>..</v>
      </c>
      <c r="P112" s="22" t="str">
        <f t="shared" si="61"/>
        <v>..</v>
      </c>
      <c r="Q112" s="22" t="str">
        <f t="shared" si="62"/>
        <v>..</v>
      </c>
      <c r="R112" s="22" t="str">
        <f t="shared" si="63"/>
        <v>..</v>
      </c>
      <c r="S112" s="32">
        <v>94</v>
      </c>
      <c r="T112" s="31">
        <f t="shared" si="64"/>
        <v>0</v>
      </c>
      <c r="U112" s="31">
        <f t="shared" si="65"/>
        <v>0</v>
      </c>
      <c r="V112" s="38">
        <v>94</v>
      </c>
      <c r="W112" s="39">
        <f t="shared" si="49"/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</row>
    <row r="113" spans="1:37" ht="12.75">
      <c r="A113" t="s">
        <v>36</v>
      </c>
      <c r="B113" s="35"/>
      <c r="C113" s="64" t="s">
        <v>180</v>
      </c>
      <c r="D113" s="32">
        <v>52</v>
      </c>
      <c r="E113" s="22">
        <f t="shared" si="50"/>
        <v>0.12</v>
      </c>
      <c r="F113" s="22">
        <f t="shared" si="51"/>
        <v>0.15</v>
      </c>
      <c r="G113" s="22">
        <f t="shared" si="52"/>
        <v>0.1</v>
      </c>
      <c r="H113" s="22">
        <f t="shared" si="53"/>
        <v>0.37</v>
      </c>
      <c r="I113" s="22">
        <f t="shared" si="54"/>
        <v>0.63</v>
      </c>
      <c r="J113" s="22">
        <f t="shared" si="55"/>
        <v>0</v>
      </c>
      <c r="K113" s="22">
        <f t="shared" si="56"/>
        <v>0.17</v>
      </c>
      <c r="L113" s="22">
        <f t="shared" si="57"/>
        <v>0.38</v>
      </c>
      <c r="M113" s="22">
        <f t="shared" si="58"/>
        <v>0</v>
      </c>
      <c r="N113" s="22">
        <f t="shared" si="59"/>
        <v>0.21</v>
      </c>
      <c r="O113" s="22">
        <f t="shared" si="60"/>
        <v>0.33</v>
      </c>
      <c r="P113" s="22" t="str">
        <f t="shared" si="61"/>
        <v>..</v>
      </c>
      <c r="Q113" s="22" t="str">
        <f t="shared" si="62"/>
        <v>..</v>
      </c>
      <c r="R113" s="22">
        <f t="shared" si="63"/>
        <v>0.29</v>
      </c>
      <c r="S113" s="32">
        <v>821</v>
      </c>
      <c r="T113" s="31">
        <f t="shared" si="64"/>
        <v>0.06</v>
      </c>
      <c r="U113" s="31">
        <f t="shared" si="65"/>
        <v>0.06</v>
      </c>
      <c r="V113" s="38">
        <v>821</v>
      </c>
      <c r="W113" s="39">
        <f t="shared" si="49"/>
        <v>52</v>
      </c>
      <c r="X113" s="39">
        <v>1</v>
      </c>
      <c r="Y113" s="39">
        <v>3</v>
      </c>
      <c r="Z113" s="39">
        <v>0</v>
      </c>
      <c r="AA113" s="39">
        <v>11</v>
      </c>
      <c r="AB113" s="39">
        <v>0</v>
      </c>
      <c r="AC113" s="39">
        <v>0</v>
      </c>
      <c r="AD113" s="39">
        <v>15</v>
      </c>
      <c r="AE113" s="39">
        <v>5</v>
      </c>
      <c r="AF113" s="39">
        <v>5</v>
      </c>
      <c r="AG113" s="39">
        <v>5</v>
      </c>
      <c r="AH113" s="39">
        <v>22</v>
      </c>
      <c r="AI113" s="39">
        <v>0</v>
      </c>
      <c r="AJ113" s="39">
        <v>0</v>
      </c>
      <c r="AK113" s="39">
        <v>37</v>
      </c>
    </row>
    <row r="114" spans="1:37" ht="12.75">
      <c r="A114" t="s">
        <v>37</v>
      </c>
      <c r="B114" s="35"/>
      <c r="C114" s="64" t="s">
        <v>181</v>
      </c>
      <c r="D114" s="32">
        <v>0</v>
      </c>
      <c r="E114" s="22" t="str">
        <f t="shared" si="50"/>
        <v>..</v>
      </c>
      <c r="F114" s="22" t="str">
        <f t="shared" si="51"/>
        <v>..</v>
      </c>
      <c r="G114" s="22" t="str">
        <f t="shared" si="52"/>
        <v>..</v>
      </c>
      <c r="H114" s="22" t="str">
        <f t="shared" si="53"/>
        <v>..</v>
      </c>
      <c r="I114" s="22" t="str">
        <f t="shared" si="54"/>
        <v>..</v>
      </c>
      <c r="J114" s="22" t="str">
        <f t="shared" si="55"/>
        <v>..</v>
      </c>
      <c r="K114" s="22" t="str">
        <f t="shared" si="56"/>
        <v>..</v>
      </c>
      <c r="L114" s="22" t="str">
        <f t="shared" si="57"/>
        <v>..</v>
      </c>
      <c r="M114" s="22" t="str">
        <f t="shared" si="58"/>
        <v>..</v>
      </c>
      <c r="N114" s="22" t="str">
        <f t="shared" si="59"/>
        <v>..</v>
      </c>
      <c r="O114" s="22" t="str">
        <f t="shared" si="60"/>
        <v>..</v>
      </c>
      <c r="P114" s="22" t="str">
        <f t="shared" si="61"/>
        <v>..</v>
      </c>
      <c r="Q114" s="22" t="str">
        <f t="shared" si="62"/>
        <v>..</v>
      </c>
      <c r="R114" s="22" t="str">
        <f t="shared" si="63"/>
        <v>..</v>
      </c>
      <c r="S114" s="32">
        <v>2855</v>
      </c>
      <c r="T114" s="31">
        <f t="shared" si="64"/>
        <v>0</v>
      </c>
      <c r="U114" s="31">
        <f t="shared" si="65"/>
        <v>0</v>
      </c>
      <c r="V114" s="38">
        <v>2855</v>
      </c>
      <c r="W114" s="39">
        <f t="shared" si="49"/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</row>
    <row r="115" spans="1:37" ht="12.75">
      <c r="A115" t="s">
        <v>38</v>
      </c>
      <c r="B115" s="35"/>
      <c r="C115" s="64" t="s">
        <v>183</v>
      </c>
      <c r="D115" s="32">
        <v>9</v>
      </c>
      <c r="E115" s="22">
        <f t="shared" si="50"/>
        <v>0</v>
      </c>
      <c r="F115" s="22">
        <f t="shared" si="51"/>
        <v>0.11</v>
      </c>
      <c r="G115" s="22">
        <f t="shared" si="52"/>
        <v>0.22</v>
      </c>
      <c r="H115" s="22">
        <f t="shared" si="53"/>
        <v>0.33</v>
      </c>
      <c r="I115" s="22">
        <f t="shared" si="54"/>
        <v>0.67</v>
      </c>
      <c r="J115" s="22">
        <f t="shared" si="55"/>
        <v>0</v>
      </c>
      <c r="K115" s="22" t="str">
        <f t="shared" si="56"/>
        <v>..</v>
      </c>
      <c r="L115" s="22">
        <f t="shared" si="57"/>
        <v>0</v>
      </c>
      <c r="M115" s="22">
        <f t="shared" si="58"/>
        <v>1</v>
      </c>
      <c r="N115" s="22">
        <f t="shared" si="59"/>
        <v>0.67</v>
      </c>
      <c r="O115" s="22">
        <f t="shared" si="60"/>
        <v>0.33</v>
      </c>
      <c r="P115" s="22" t="str">
        <f t="shared" si="61"/>
        <v>..</v>
      </c>
      <c r="Q115" s="22" t="str">
        <f t="shared" si="62"/>
        <v>..</v>
      </c>
      <c r="R115" s="22">
        <f t="shared" si="63"/>
        <v>0.44</v>
      </c>
      <c r="S115" s="32">
        <v>9</v>
      </c>
      <c r="T115" s="31">
        <f t="shared" si="64"/>
        <v>1</v>
      </c>
      <c r="U115" s="31">
        <f t="shared" si="65"/>
        <v>1</v>
      </c>
      <c r="V115" s="38">
        <v>9</v>
      </c>
      <c r="W115" s="39">
        <f t="shared" si="49"/>
        <v>9</v>
      </c>
      <c r="X115" s="39">
        <v>0</v>
      </c>
      <c r="Y115" s="39">
        <v>0</v>
      </c>
      <c r="Z115" s="39">
        <v>2</v>
      </c>
      <c r="AA115" s="39">
        <v>2</v>
      </c>
      <c r="AB115" s="39">
        <v>0</v>
      </c>
      <c r="AC115" s="39">
        <v>0</v>
      </c>
      <c r="AD115" s="39">
        <v>4</v>
      </c>
      <c r="AE115" s="39">
        <v>0</v>
      </c>
      <c r="AF115" s="39">
        <v>1</v>
      </c>
      <c r="AG115" s="39">
        <v>0</v>
      </c>
      <c r="AH115" s="39">
        <v>4</v>
      </c>
      <c r="AI115" s="39">
        <v>0</v>
      </c>
      <c r="AJ115" s="39">
        <v>0</v>
      </c>
      <c r="AK115" s="39">
        <v>5</v>
      </c>
    </row>
    <row r="116" spans="1:37" ht="12.75">
      <c r="A116" t="s">
        <v>330</v>
      </c>
      <c r="B116" s="35"/>
      <c r="C116" s="64" t="s">
        <v>198</v>
      </c>
      <c r="D116" s="32">
        <v>6308</v>
      </c>
      <c r="E116" s="22">
        <f t="shared" si="50"/>
        <v>0.16</v>
      </c>
      <c r="F116" s="22">
        <f t="shared" si="51"/>
        <v>0.23</v>
      </c>
      <c r="G116" s="22">
        <f t="shared" si="52"/>
        <v>0.16</v>
      </c>
      <c r="H116" s="22">
        <f t="shared" si="53"/>
        <v>0.55</v>
      </c>
      <c r="I116" s="22">
        <f t="shared" si="54"/>
        <v>0.44</v>
      </c>
      <c r="J116" s="22">
        <f t="shared" si="55"/>
        <v>0.01</v>
      </c>
      <c r="K116" s="22">
        <f t="shared" si="56"/>
        <v>0.48</v>
      </c>
      <c r="L116" s="22">
        <f t="shared" si="57"/>
        <v>0.5</v>
      </c>
      <c r="M116" s="22">
        <f t="shared" si="58"/>
        <v>0.47</v>
      </c>
      <c r="N116" s="22">
        <f t="shared" si="59"/>
        <v>0.49</v>
      </c>
      <c r="O116" s="22">
        <f t="shared" si="60"/>
        <v>0.45</v>
      </c>
      <c r="P116" s="22">
        <f t="shared" si="61"/>
        <v>0.49</v>
      </c>
      <c r="Q116" s="22" t="str">
        <f t="shared" si="62"/>
        <v>..</v>
      </c>
      <c r="R116" s="22">
        <f t="shared" si="63"/>
        <v>0.47</v>
      </c>
      <c r="S116" s="32">
        <v>6308</v>
      </c>
      <c r="T116" s="31">
        <f t="shared" si="64"/>
        <v>1</v>
      </c>
      <c r="U116" s="31">
        <f t="shared" si="65"/>
        <v>1</v>
      </c>
      <c r="V116" s="38">
        <v>6308</v>
      </c>
      <c r="W116" s="39">
        <f t="shared" si="49"/>
        <v>6308</v>
      </c>
      <c r="X116" s="39">
        <v>479</v>
      </c>
      <c r="Y116" s="39">
        <v>717</v>
      </c>
      <c r="Z116" s="39">
        <v>480</v>
      </c>
      <c r="AA116" s="39">
        <v>1256</v>
      </c>
      <c r="AB116" s="39">
        <v>40</v>
      </c>
      <c r="AC116" s="39">
        <v>0</v>
      </c>
      <c r="AD116" s="39">
        <v>2972</v>
      </c>
      <c r="AE116" s="39">
        <v>527</v>
      </c>
      <c r="AF116" s="39">
        <v>708</v>
      </c>
      <c r="AG116" s="39">
        <v>539</v>
      </c>
      <c r="AH116" s="39">
        <v>1521</v>
      </c>
      <c r="AI116" s="39">
        <v>41</v>
      </c>
      <c r="AJ116" s="39">
        <v>0</v>
      </c>
      <c r="AK116" s="39">
        <v>3336</v>
      </c>
    </row>
    <row r="117" spans="1:37" ht="12.75">
      <c r="A117" t="s">
        <v>329</v>
      </c>
      <c r="B117" s="35"/>
      <c r="C117" s="64" t="s">
        <v>197</v>
      </c>
      <c r="D117" s="32">
        <v>86680</v>
      </c>
      <c r="E117" s="22">
        <f t="shared" si="50"/>
        <v>0.1</v>
      </c>
      <c r="F117" s="22">
        <f t="shared" si="51"/>
        <v>0.06</v>
      </c>
      <c r="G117" s="22">
        <f t="shared" si="52"/>
        <v>0.05</v>
      </c>
      <c r="H117" s="22">
        <f t="shared" si="53"/>
        <v>0.21</v>
      </c>
      <c r="I117" s="22">
        <f t="shared" si="54"/>
        <v>0.78</v>
      </c>
      <c r="J117" s="22">
        <f t="shared" si="55"/>
        <v>0.01</v>
      </c>
      <c r="K117" s="22">
        <f t="shared" si="56"/>
        <v>0.49</v>
      </c>
      <c r="L117" s="22">
        <f t="shared" si="57"/>
        <v>0.49</v>
      </c>
      <c r="M117" s="22">
        <f t="shared" si="58"/>
        <v>0.45</v>
      </c>
      <c r="N117" s="22">
        <f t="shared" si="59"/>
        <v>0.48</v>
      </c>
      <c r="O117" s="22">
        <f t="shared" si="60"/>
        <v>0.26</v>
      </c>
      <c r="P117" s="22">
        <f t="shared" si="61"/>
        <v>0.41</v>
      </c>
      <c r="Q117" s="22" t="str">
        <f t="shared" si="62"/>
        <v>..</v>
      </c>
      <c r="R117" s="22">
        <f t="shared" si="63"/>
        <v>0.31</v>
      </c>
      <c r="S117" s="32">
        <v>86680</v>
      </c>
      <c r="T117" s="31">
        <f t="shared" si="64"/>
        <v>1</v>
      </c>
      <c r="U117" s="31">
        <f t="shared" si="65"/>
        <v>1</v>
      </c>
      <c r="V117" s="38">
        <v>86680</v>
      </c>
      <c r="W117" s="39">
        <f t="shared" si="49"/>
        <v>86680</v>
      </c>
      <c r="X117" s="39">
        <v>4107</v>
      </c>
      <c r="Y117" s="39">
        <v>2737</v>
      </c>
      <c r="Z117" s="39">
        <v>1873</v>
      </c>
      <c r="AA117" s="39">
        <v>17433</v>
      </c>
      <c r="AB117" s="39">
        <v>407</v>
      </c>
      <c r="AC117" s="39">
        <v>0</v>
      </c>
      <c r="AD117" s="39">
        <v>26557</v>
      </c>
      <c r="AE117" s="39">
        <v>4279</v>
      </c>
      <c r="AF117" s="39">
        <v>2872</v>
      </c>
      <c r="AG117" s="39">
        <v>2297</v>
      </c>
      <c r="AH117" s="39">
        <v>50092</v>
      </c>
      <c r="AI117" s="39">
        <v>583</v>
      </c>
      <c r="AJ117" s="39">
        <v>0</v>
      </c>
      <c r="AK117" s="39">
        <v>60123</v>
      </c>
    </row>
    <row r="118" spans="1:37" ht="12.75">
      <c r="A118" t="s">
        <v>328</v>
      </c>
      <c r="B118" s="35"/>
      <c r="C118" s="64" t="s">
        <v>196</v>
      </c>
      <c r="D118" s="32">
        <v>15624</v>
      </c>
      <c r="E118" s="22">
        <f t="shared" si="50"/>
        <v>0.19</v>
      </c>
      <c r="F118" s="22">
        <f t="shared" si="51"/>
        <v>0.24</v>
      </c>
      <c r="G118" s="22">
        <f t="shared" si="52"/>
        <v>0.15</v>
      </c>
      <c r="H118" s="22">
        <f t="shared" si="53"/>
        <v>0.58</v>
      </c>
      <c r="I118" s="22">
        <f t="shared" si="54"/>
        <v>0.4</v>
      </c>
      <c r="J118" s="22">
        <f t="shared" si="55"/>
        <v>0.02</v>
      </c>
      <c r="K118" s="22">
        <f t="shared" si="56"/>
        <v>0.47</v>
      </c>
      <c r="L118" s="22">
        <f t="shared" si="57"/>
        <v>0.48</v>
      </c>
      <c r="M118" s="22">
        <f t="shared" si="58"/>
        <v>0.5</v>
      </c>
      <c r="N118" s="22">
        <f t="shared" si="59"/>
        <v>0.48</v>
      </c>
      <c r="O118" s="22">
        <f t="shared" si="60"/>
        <v>0.4</v>
      </c>
      <c r="P118" s="22">
        <f t="shared" si="61"/>
        <v>0.43</v>
      </c>
      <c r="Q118" s="22" t="str">
        <f t="shared" si="62"/>
        <v>..</v>
      </c>
      <c r="R118" s="22">
        <f t="shared" si="63"/>
        <v>0.45</v>
      </c>
      <c r="S118" s="32">
        <v>15624</v>
      </c>
      <c r="T118" s="31">
        <f t="shared" si="64"/>
        <v>1</v>
      </c>
      <c r="U118" s="31">
        <f t="shared" si="65"/>
        <v>1</v>
      </c>
      <c r="V118" s="38">
        <v>15624</v>
      </c>
      <c r="W118" s="39">
        <f t="shared" si="49"/>
        <v>15624</v>
      </c>
      <c r="X118" s="39">
        <v>1392</v>
      </c>
      <c r="Y118" s="39">
        <v>1788</v>
      </c>
      <c r="Z118" s="39">
        <v>1188</v>
      </c>
      <c r="AA118" s="39">
        <v>2468</v>
      </c>
      <c r="AB118" s="39">
        <v>162</v>
      </c>
      <c r="AC118" s="39">
        <v>0</v>
      </c>
      <c r="AD118" s="39">
        <v>6998</v>
      </c>
      <c r="AE118" s="39">
        <v>1567</v>
      </c>
      <c r="AF118" s="39">
        <v>1934</v>
      </c>
      <c r="AG118" s="39">
        <v>1177</v>
      </c>
      <c r="AH118" s="39">
        <v>3729</v>
      </c>
      <c r="AI118" s="39">
        <v>219</v>
      </c>
      <c r="AJ118" s="39">
        <v>0</v>
      </c>
      <c r="AK118" s="39">
        <v>8626</v>
      </c>
    </row>
    <row r="119" spans="1:37" ht="12.75">
      <c r="A119" t="s">
        <v>40</v>
      </c>
      <c r="B119" s="35"/>
      <c r="C119" s="64" t="s">
        <v>202</v>
      </c>
      <c r="D119" s="32">
        <v>0</v>
      </c>
      <c r="E119" s="22" t="str">
        <f t="shared" si="50"/>
        <v>..</v>
      </c>
      <c r="F119" s="22" t="str">
        <f t="shared" si="51"/>
        <v>..</v>
      </c>
      <c r="G119" s="22" t="str">
        <f t="shared" si="52"/>
        <v>..</v>
      </c>
      <c r="H119" s="22" t="str">
        <f t="shared" si="53"/>
        <v>..</v>
      </c>
      <c r="I119" s="22" t="str">
        <f t="shared" si="54"/>
        <v>..</v>
      </c>
      <c r="J119" s="22" t="str">
        <f t="shared" si="55"/>
        <v>..</v>
      </c>
      <c r="K119" s="22" t="str">
        <f t="shared" si="56"/>
        <v>..</v>
      </c>
      <c r="L119" s="22" t="str">
        <f t="shared" si="57"/>
        <v>..</v>
      </c>
      <c r="M119" s="22" t="str">
        <f t="shared" si="58"/>
        <v>..</v>
      </c>
      <c r="N119" s="22" t="str">
        <f t="shared" si="59"/>
        <v>..</v>
      </c>
      <c r="O119" s="22" t="str">
        <f t="shared" si="60"/>
        <v>..</v>
      </c>
      <c r="P119" s="22" t="str">
        <f t="shared" si="61"/>
        <v>..</v>
      </c>
      <c r="Q119" s="22" t="str">
        <f t="shared" si="62"/>
        <v>..</v>
      </c>
      <c r="R119" s="22" t="str">
        <f t="shared" si="63"/>
        <v>..</v>
      </c>
      <c r="S119" s="32">
        <v>6952</v>
      </c>
      <c r="T119" s="31">
        <f t="shared" si="64"/>
        <v>0</v>
      </c>
      <c r="U119" s="31">
        <f t="shared" si="65"/>
        <v>0</v>
      </c>
      <c r="V119" s="38">
        <v>6952</v>
      </c>
      <c r="W119" s="39">
        <f t="shared" si="49"/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</row>
    <row r="120" spans="1:37" ht="12.75">
      <c r="A120" t="s">
        <v>324</v>
      </c>
      <c r="B120" s="35"/>
      <c r="C120" s="64" t="s">
        <v>184</v>
      </c>
      <c r="D120" s="32">
        <v>535</v>
      </c>
      <c r="E120" s="22">
        <f t="shared" si="50"/>
        <v>0.15</v>
      </c>
      <c r="F120" s="22">
        <f t="shared" si="51"/>
        <v>0.18</v>
      </c>
      <c r="G120" s="22">
        <f t="shared" si="52"/>
        <v>0.09</v>
      </c>
      <c r="H120" s="22">
        <f t="shared" si="53"/>
        <v>0.42</v>
      </c>
      <c r="I120" s="22">
        <f t="shared" si="54"/>
        <v>0.57</v>
      </c>
      <c r="J120" s="22">
        <f t="shared" si="55"/>
        <v>0</v>
      </c>
      <c r="K120" s="22">
        <f t="shared" si="56"/>
        <v>0.55</v>
      </c>
      <c r="L120" s="22">
        <f t="shared" si="57"/>
        <v>0.69</v>
      </c>
      <c r="M120" s="22">
        <f t="shared" si="58"/>
        <v>0.46</v>
      </c>
      <c r="N120" s="22">
        <f t="shared" si="59"/>
        <v>0.59</v>
      </c>
      <c r="O120" s="22">
        <f t="shared" si="60"/>
        <v>0.36</v>
      </c>
      <c r="P120" s="22">
        <f t="shared" si="61"/>
        <v>0.5</v>
      </c>
      <c r="Q120" s="22" t="str">
        <f t="shared" si="62"/>
        <v>..</v>
      </c>
      <c r="R120" s="22">
        <f t="shared" si="63"/>
        <v>0.46</v>
      </c>
      <c r="S120" s="32">
        <v>26535</v>
      </c>
      <c r="T120" s="31">
        <f t="shared" si="64"/>
        <v>0.02</v>
      </c>
      <c r="U120" s="31">
        <f t="shared" si="65"/>
        <v>0.02</v>
      </c>
      <c r="V120" s="38">
        <v>26535</v>
      </c>
      <c r="W120" s="39">
        <f t="shared" si="49"/>
        <v>535</v>
      </c>
      <c r="X120" s="39">
        <v>44</v>
      </c>
      <c r="Y120" s="39">
        <v>66</v>
      </c>
      <c r="Z120" s="39">
        <v>23</v>
      </c>
      <c r="AA120" s="39">
        <v>111</v>
      </c>
      <c r="AB120" s="39">
        <v>1</v>
      </c>
      <c r="AC120" s="39">
        <v>0</v>
      </c>
      <c r="AD120" s="39">
        <v>245</v>
      </c>
      <c r="AE120" s="39">
        <v>36</v>
      </c>
      <c r="AF120" s="39">
        <v>30</v>
      </c>
      <c r="AG120" s="39">
        <v>27</v>
      </c>
      <c r="AH120" s="39">
        <v>196</v>
      </c>
      <c r="AI120" s="39">
        <v>1</v>
      </c>
      <c r="AJ120" s="39">
        <v>0</v>
      </c>
      <c r="AK120" s="39">
        <v>290</v>
      </c>
    </row>
    <row r="121" spans="1:37" ht="12.75">
      <c r="A121" t="s">
        <v>41</v>
      </c>
      <c r="B121" s="35"/>
      <c r="C121" s="64" t="s">
        <v>203</v>
      </c>
      <c r="D121" s="32">
        <v>0</v>
      </c>
      <c r="E121" s="22" t="str">
        <f t="shared" si="50"/>
        <v>..</v>
      </c>
      <c r="F121" s="22" t="str">
        <f t="shared" si="51"/>
        <v>..</v>
      </c>
      <c r="G121" s="22" t="str">
        <f t="shared" si="52"/>
        <v>..</v>
      </c>
      <c r="H121" s="22" t="str">
        <f t="shared" si="53"/>
        <v>..</v>
      </c>
      <c r="I121" s="22" t="str">
        <f t="shared" si="54"/>
        <v>..</v>
      </c>
      <c r="J121" s="22" t="str">
        <f t="shared" si="55"/>
        <v>..</v>
      </c>
      <c r="K121" s="22" t="str">
        <f t="shared" si="56"/>
        <v>..</v>
      </c>
      <c r="L121" s="22" t="str">
        <f t="shared" si="57"/>
        <v>..</v>
      </c>
      <c r="M121" s="22" t="str">
        <f t="shared" si="58"/>
        <v>..</v>
      </c>
      <c r="N121" s="22" t="str">
        <f t="shared" si="59"/>
        <v>..</v>
      </c>
      <c r="O121" s="22" t="str">
        <f t="shared" si="60"/>
        <v>..</v>
      </c>
      <c r="P121" s="22" t="str">
        <f t="shared" si="61"/>
        <v>..</v>
      </c>
      <c r="Q121" s="22" t="str">
        <f t="shared" si="62"/>
        <v>..</v>
      </c>
      <c r="R121" s="22" t="str">
        <f t="shared" si="63"/>
        <v>..</v>
      </c>
      <c r="S121" s="32">
        <v>0</v>
      </c>
      <c r="T121" s="31" t="str">
        <f t="shared" si="64"/>
        <v>..</v>
      </c>
      <c r="U121" s="31" t="str">
        <f t="shared" si="65"/>
        <v>..</v>
      </c>
      <c r="V121" s="38">
        <v>0</v>
      </c>
      <c r="W121" s="39">
        <f t="shared" si="49"/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</row>
    <row r="122" spans="1:37" ht="12.75">
      <c r="A122" t="s">
        <v>327</v>
      </c>
      <c r="B122" s="35"/>
      <c r="C122" s="64" t="s">
        <v>195</v>
      </c>
      <c r="D122" s="32">
        <v>1395</v>
      </c>
      <c r="E122" s="22">
        <f t="shared" si="50"/>
        <v>0.01</v>
      </c>
      <c r="F122" s="22">
        <f t="shared" si="51"/>
        <v>0.04</v>
      </c>
      <c r="G122" s="22">
        <f t="shared" si="52"/>
        <v>0.11</v>
      </c>
      <c r="H122" s="22">
        <f t="shared" si="53"/>
        <v>0.15</v>
      </c>
      <c r="I122" s="22">
        <f t="shared" si="54"/>
        <v>0.79</v>
      </c>
      <c r="J122" s="22">
        <f t="shared" si="55"/>
        <v>0.05</v>
      </c>
      <c r="K122" s="22">
        <f t="shared" si="56"/>
        <v>0.56</v>
      </c>
      <c r="L122" s="22">
        <f t="shared" si="57"/>
        <v>0.52</v>
      </c>
      <c r="M122" s="22">
        <f t="shared" si="58"/>
        <v>0.44</v>
      </c>
      <c r="N122" s="22">
        <f t="shared" si="59"/>
        <v>0.47</v>
      </c>
      <c r="O122" s="22">
        <f t="shared" si="60"/>
        <v>0.31</v>
      </c>
      <c r="P122" s="22">
        <f t="shared" si="61"/>
        <v>0.39</v>
      </c>
      <c r="Q122" s="22" t="str">
        <f t="shared" si="62"/>
        <v>..</v>
      </c>
      <c r="R122" s="22">
        <f t="shared" si="63"/>
        <v>0.34</v>
      </c>
      <c r="S122" s="32">
        <v>1677</v>
      </c>
      <c r="T122" s="31">
        <f t="shared" si="64"/>
        <v>0.83</v>
      </c>
      <c r="U122" s="31">
        <f t="shared" si="65"/>
        <v>0.83</v>
      </c>
      <c r="V122" s="38">
        <v>1677</v>
      </c>
      <c r="W122" s="39">
        <f t="shared" si="49"/>
        <v>1395</v>
      </c>
      <c r="X122" s="39">
        <v>10</v>
      </c>
      <c r="Y122" s="39">
        <v>26</v>
      </c>
      <c r="Z122" s="39">
        <v>64</v>
      </c>
      <c r="AA122" s="39">
        <v>345</v>
      </c>
      <c r="AB122" s="39">
        <v>28</v>
      </c>
      <c r="AC122" s="39">
        <v>0</v>
      </c>
      <c r="AD122" s="39">
        <v>473</v>
      </c>
      <c r="AE122" s="39">
        <v>8</v>
      </c>
      <c r="AF122" s="39">
        <v>24</v>
      </c>
      <c r="AG122" s="39">
        <v>83</v>
      </c>
      <c r="AH122" s="39">
        <v>764</v>
      </c>
      <c r="AI122" s="39">
        <v>43</v>
      </c>
      <c r="AJ122" s="39">
        <v>0</v>
      </c>
      <c r="AK122" s="39">
        <v>922</v>
      </c>
    </row>
    <row r="123" spans="1:37" ht="12.75">
      <c r="A123" t="s">
        <v>68</v>
      </c>
      <c r="B123" s="35"/>
      <c r="C123" s="64" t="s">
        <v>91</v>
      </c>
      <c r="D123" s="32">
        <v>0</v>
      </c>
      <c r="E123" s="22" t="str">
        <f t="shared" si="50"/>
        <v>..</v>
      </c>
      <c r="F123" s="22" t="str">
        <f t="shared" si="51"/>
        <v>..</v>
      </c>
      <c r="G123" s="22" t="str">
        <f t="shared" si="52"/>
        <v>..</v>
      </c>
      <c r="H123" s="22" t="str">
        <f t="shared" si="53"/>
        <v>..</v>
      </c>
      <c r="I123" s="22" t="str">
        <f t="shared" si="54"/>
        <v>..</v>
      </c>
      <c r="J123" s="22" t="str">
        <f t="shared" si="55"/>
        <v>..</v>
      </c>
      <c r="K123" s="22" t="str">
        <f t="shared" si="56"/>
        <v>..</v>
      </c>
      <c r="L123" s="22" t="str">
        <f t="shared" si="57"/>
        <v>..</v>
      </c>
      <c r="M123" s="22" t="str">
        <f t="shared" si="58"/>
        <v>..</v>
      </c>
      <c r="N123" s="22" t="str">
        <f t="shared" si="59"/>
        <v>..</v>
      </c>
      <c r="O123" s="22" t="str">
        <f t="shared" si="60"/>
        <v>..</v>
      </c>
      <c r="P123" s="22" t="str">
        <f t="shared" si="61"/>
        <v>..</v>
      </c>
      <c r="Q123" s="22" t="str">
        <f t="shared" si="62"/>
        <v>..</v>
      </c>
      <c r="R123" s="22" t="str">
        <f t="shared" si="63"/>
        <v>..</v>
      </c>
      <c r="S123" s="32">
        <v>0</v>
      </c>
      <c r="T123" s="31" t="str">
        <f t="shared" si="64"/>
        <v>..</v>
      </c>
      <c r="U123" s="31" t="str">
        <f t="shared" si="65"/>
        <v>..</v>
      </c>
      <c r="V123" s="38">
        <v>0</v>
      </c>
      <c r="W123" s="39">
        <f t="shared" si="49"/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</row>
    <row r="124" spans="1:37" ht="12.75">
      <c r="A124" t="s">
        <v>69</v>
      </c>
      <c r="B124" s="35"/>
      <c r="C124" s="64" t="s">
        <v>388</v>
      </c>
      <c r="D124" s="32">
        <v>0</v>
      </c>
      <c r="E124" s="22" t="str">
        <f t="shared" si="50"/>
        <v>..</v>
      </c>
      <c r="F124" s="22" t="str">
        <f t="shared" si="51"/>
        <v>..</v>
      </c>
      <c r="G124" s="22" t="str">
        <f t="shared" si="52"/>
        <v>..</v>
      </c>
      <c r="H124" s="22" t="str">
        <f t="shared" si="53"/>
        <v>..</v>
      </c>
      <c r="I124" s="22" t="str">
        <f t="shared" si="54"/>
        <v>..</v>
      </c>
      <c r="J124" s="22" t="str">
        <f t="shared" si="55"/>
        <v>..</v>
      </c>
      <c r="K124" s="22" t="str">
        <f t="shared" si="56"/>
        <v>..</v>
      </c>
      <c r="L124" s="22" t="str">
        <f t="shared" si="57"/>
        <v>..</v>
      </c>
      <c r="M124" s="22" t="str">
        <f t="shared" si="58"/>
        <v>..</v>
      </c>
      <c r="N124" s="22" t="str">
        <f t="shared" si="59"/>
        <v>..</v>
      </c>
      <c r="O124" s="22" t="str">
        <f t="shared" si="60"/>
        <v>..</v>
      </c>
      <c r="P124" s="22" t="str">
        <f t="shared" si="61"/>
        <v>..</v>
      </c>
      <c r="Q124" s="22" t="str">
        <f t="shared" si="62"/>
        <v>..</v>
      </c>
      <c r="R124" s="22" t="str">
        <f t="shared" si="63"/>
        <v>..</v>
      </c>
      <c r="S124" s="32">
        <v>37</v>
      </c>
      <c r="T124" s="31">
        <f t="shared" si="64"/>
        <v>0</v>
      </c>
      <c r="U124" s="31">
        <f t="shared" si="65"/>
        <v>0</v>
      </c>
      <c r="V124" s="38">
        <v>37</v>
      </c>
      <c r="W124" s="39">
        <f t="shared" si="49"/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</row>
    <row r="125" spans="1:37" ht="12.75">
      <c r="A125" t="s">
        <v>39</v>
      </c>
      <c r="B125" s="35"/>
      <c r="C125" s="64" t="s">
        <v>199</v>
      </c>
      <c r="D125" s="32">
        <v>1</v>
      </c>
      <c r="E125" s="22">
        <f t="shared" si="50"/>
        <v>0</v>
      </c>
      <c r="F125" s="22">
        <f t="shared" si="51"/>
        <v>0</v>
      </c>
      <c r="G125" s="22">
        <f t="shared" si="52"/>
        <v>0</v>
      </c>
      <c r="H125" s="22">
        <f t="shared" si="53"/>
        <v>0</v>
      </c>
      <c r="I125" s="22">
        <f t="shared" si="54"/>
        <v>1</v>
      </c>
      <c r="J125" s="22">
        <f t="shared" si="55"/>
        <v>0</v>
      </c>
      <c r="K125" s="22" t="str">
        <f t="shared" si="56"/>
        <v>..</v>
      </c>
      <c r="L125" s="22" t="str">
        <f t="shared" si="57"/>
        <v>..</v>
      </c>
      <c r="M125" s="22" t="str">
        <f t="shared" si="58"/>
        <v>..</v>
      </c>
      <c r="N125" s="22" t="str">
        <f t="shared" si="59"/>
        <v>..</v>
      </c>
      <c r="O125" s="22">
        <f t="shared" si="60"/>
        <v>0</v>
      </c>
      <c r="P125" s="22" t="str">
        <f t="shared" si="61"/>
        <v>..</v>
      </c>
      <c r="Q125" s="22" t="str">
        <f t="shared" si="62"/>
        <v>..</v>
      </c>
      <c r="R125" s="22">
        <f t="shared" si="63"/>
        <v>0</v>
      </c>
      <c r="S125" s="32">
        <v>1</v>
      </c>
      <c r="T125" s="31">
        <f t="shared" si="64"/>
        <v>1</v>
      </c>
      <c r="U125" s="31">
        <f t="shared" si="65"/>
        <v>1</v>
      </c>
      <c r="V125" s="38">
        <v>1</v>
      </c>
      <c r="W125" s="39">
        <f t="shared" si="49"/>
        <v>1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1</v>
      </c>
      <c r="AI125" s="39">
        <v>0</v>
      </c>
      <c r="AJ125" s="39">
        <v>0</v>
      </c>
      <c r="AK125" s="39">
        <v>1</v>
      </c>
    </row>
    <row r="126" spans="1:37" ht="12.75">
      <c r="A126" t="s">
        <v>72</v>
      </c>
      <c r="B126" s="35"/>
      <c r="C126" s="64" t="s">
        <v>79</v>
      </c>
      <c r="D126" s="32">
        <v>9370</v>
      </c>
      <c r="E126" s="22">
        <f t="shared" si="50"/>
        <v>0.06</v>
      </c>
      <c r="F126" s="22">
        <f t="shared" si="51"/>
        <v>0.13</v>
      </c>
      <c r="G126" s="22">
        <f t="shared" si="52"/>
        <v>0.15</v>
      </c>
      <c r="H126" s="22">
        <f t="shared" si="53"/>
        <v>0.34</v>
      </c>
      <c r="I126" s="22">
        <f t="shared" si="54"/>
        <v>0.51</v>
      </c>
      <c r="J126" s="22">
        <f t="shared" si="55"/>
        <v>0.15</v>
      </c>
      <c r="K126" s="22">
        <f t="shared" si="56"/>
        <v>0.47</v>
      </c>
      <c r="L126" s="22">
        <f t="shared" si="57"/>
        <v>0.47</v>
      </c>
      <c r="M126" s="22">
        <f t="shared" si="58"/>
        <v>0.47</v>
      </c>
      <c r="N126" s="22">
        <f t="shared" si="59"/>
        <v>0.47</v>
      </c>
      <c r="O126" s="22">
        <f t="shared" si="60"/>
        <v>0.5</v>
      </c>
      <c r="P126" s="22">
        <f t="shared" si="61"/>
        <v>0.6</v>
      </c>
      <c r="Q126" s="22" t="str">
        <f t="shared" si="62"/>
        <v>..</v>
      </c>
      <c r="R126" s="22">
        <f t="shared" si="63"/>
        <v>0.5</v>
      </c>
      <c r="S126" s="32">
        <v>12874</v>
      </c>
      <c r="T126" s="31">
        <f t="shared" si="64"/>
        <v>0.73</v>
      </c>
      <c r="U126" s="31">
        <f t="shared" si="65"/>
        <v>0.73</v>
      </c>
      <c r="V126" s="38">
        <v>12874</v>
      </c>
      <c r="W126" s="39">
        <f t="shared" si="49"/>
        <v>9370</v>
      </c>
      <c r="X126" s="39">
        <v>274</v>
      </c>
      <c r="Y126" s="39">
        <v>580</v>
      </c>
      <c r="Z126" s="39">
        <v>652</v>
      </c>
      <c r="AA126" s="39">
        <v>2370</v>
      </c>
      <c r="AB126" s="39">
        <v>849</v>
      </c>
      <c r="AC126" s="39">
        <v>0</v>
      </c>
      <c r="AD126" s="39">
        <v>4725</v>
      </c>
      <c r="AE126" s="39">
        <v>305</v>
      </c>
      <c r="AF126" s="39">
        <v>647</v>
      </c>
      <c r="AG126" s="39">
        <v>724</v>
      </c>
      <c r="AH126" s="39">
        <v>2403</v>
      </c>
      <c r="AI126" s="39">
        <v>566</v>
      </c>
      <c r="AJ126" s="39">
        <v>0</v>
      </c>
      <c r="AK126" s="39">
        <v>4645</v>
      </c>
    </row>
    <row r="127" spans="1:37" ht="12.75">
      <c r="A127" t="s">
        <v>331</v>
      </c>
      <c r="B127" s="35"/>
      <c r="C127" s="64" t="s">
        <v>200</v>
      </c>
      <c r="D127" s="32">
        <v>736</v>
      </c>
      <c r="E127" s="22">
        <f t="shared" si="50"/>
        <v>0.08</v>
      </c>
      <c r="F127" s="22">
        <f t="shared" si="51"/>
        <v>0.09</v>
      </c>
      <c r="G127" s="22">
        <f t="shared" si="52"/>
        <v>0.08</v>
      </c>
      <c r="H127" s="22">
        <f t="shared" si="53"/>
        <v>0.25</v>
      </c>
      <c r="I127" s="22">
        <f t="shared" si="54"/>
        <v>0.73</v>
      </c>
      <c r="J127" s="22">
        <f t="shared" si="55"/>
        <v>0.02</v>
      </c>
      <c r="K127" s="22">
        <f t="shared" si="56"/>
        <v>0.52</v>
      </c>
      <c r="L127" s="22">
        <f t="shared" si="57"/>
        <v>0.51</v>
      </c>
      <c r="M127" s="22">
        <f t="shared" si="58"/>
        <v>0.54</v>
      </c>
      <c r="N127" s="22">
        <f t="shared" si="59"/>
        <v>0.52</v>
      </c>
      <c r="O127" s="22">
        <f t="shared" si="60"/>
        <v>0.24</v>
      </c>
      <c r="P127" s="22">
        <f t="shared" si="61"/>
        <v>0.38</v>
      </c>
      <c r="Q127" s="22" t="str">
        <f t="shared" si="62"/>
        <v>..</v>
      </c>
      <c r="R127" s="22">
        <f t="shared" si="63"/>
        <v>0.31</v>
      </c>
      <c r="S127" s="32">
        <v>736</v>
      </c>
      <c r="T127" s="31">
        <f t="shared" si="64"/>
        <v>1</v>
      </c>
      <c r="U127" s="31">
        <f t="shared" si="65"/>
        <v>1</v>
      </c>
      <c r="V127" s="38">
        <v>736</v>
      </c>
      <c r="W127" s="39">
        <f t="shared" si="49"/>
        <v>736</v>
      </c>
      <c r="X127" s="39">
        <v>30</v>
      </c>
      <c r="Y127" s="39">
        <v>34</v>
      </c>
      <c r="Z127" s="39">
        <v>31</v>
      </c>
      <c r="AA127" s="39">
        <v>130</v>
      </c>
      <c r="AB127" s="39">
        <v>6</v>
      </c>
      <c r="AC127" s="39">
        <v>0</v>
      </c>
      <c r="AD127" s="39">
        <v>231</v>
      </c>
      <c r="AE127" s="39">
        <v>28</v>
      </c>
      <c r="AF127" s="39">
        <v>33</v>
      </c>
      <c r="AG127" s="39">
        <v>26</v>
      </c>
      <c r="AH127" s="39">
        <v>408</v>
      </c>
      <c r="AI127" s="39">
        <v>10</v>
      </c>
      <c r="AJ127" s="39">
        <v>0</v>
      </c>
      <c r="AK127" s="39">
        <v>505</v>
      </c>
    </row>
    <row r="128" spans="1:37" ht="12.75">
      <c r="A128" t="s">
        <v>121</v>
      </c>
      <c r="B128" s="35"/>
      <c r="C128" s="64" t="s">
        <v>122</v>
      </c>
      <c r="D128" s="32">
        <v>0</v>
      </c>
      <c r="E128" s="22" t="str">
        <f t="shared" si="50"/>
        <v>..</v>
      </c>
      <c r="F128" s="22" t="str">
        <f t="shared" si="51"/>
        <v>..</v>
      </c>
      <c r="G128" s="22" t="str">
        <f t="shared" si="52"/>
        <v>..</v>
      </c>
      <c r="H128" s="22" t="str">
        <f t="shared" si="53"/>
        <v>..</v>
      </c>
      <c r="I128" s="22" t="str">
        <f t="shared" si="54"/>
        <v>..</v>
      </c>
      <c r="J128" s="22" t="str">
        <f t="shared" si="55"/>
        <v>..</v>
      </c>
      <c r="K128" s="22" t="str">
        <f t="shared" si="56"/>
        <v>..</v>
      </c>
      <c r="L128" s="22" t="str">
        <f t="shared" si="57"/>
        <v>..</v>
      </c>
      <c r="M128" s="22" t="str">
        <f t="shared" si="58"/>
        <v>..</v>
      </c>
      <c r="N128" s="22" t="str">
        <f t="shared" si="59"/>
        <v>..</v>
      </c>
      <c r="O128" s="22" t="str">
        <f t="shared" si="60"/>
        <v>..</v>
      </c>
      <c r="P128" s="22" t="str">
        <f t="shared" si="61"/>
        <v>..</v>
      </c>
      <c r="Q128" s="22" t="str">
        <f t="shared" si="62"/>
        <v>..</v>
      </c>
      <c r="R128" s="22" t="str">
        <f t="shared" si="63"/>
        <v>..</v>
      </c>
      <c r="S128" s="32">
        <v>0</v>
      </c>
      <c r="T128" s="31" t="str">
        <f t="shared" si="64"/>
        <v>..</v>
      </c>
      <c r="U128" s="31" t="str">
        <f t="shared" si="65"/>
        <v>..</v>
      </c>
      <c r="V128" s="38">
        <v>0</v>
      </c>
      <c r="W128" s="39">
        <f t="shared" si="49"/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</row>
    <row r="129" spans="1:37" ht="12.75">
      <c r="A129" t="s">
        <v>332</v>
      </c>
      <c r="B129" s="35"/>
      <c r="C129" s="64" t="s">
        <v>201</v>
      </c>
      <c r="D129" s="32">
        <v>4079</v>
      </c>
      <c r="E129" s="22">
        <f t="shared" si="50"/>
        <v>0.12</v>
      </c>
      <c r="F129" s="22">
        <f t="shared" si="51"/>
        <v>0.23</v>
      </c>
      <c r="G129" s="22">
        <f t="shared" si="52"/>
        <v>0.15</v>
      </c>
      <c r="H129" s="22">
        <f t="shared" si="53"/>
        <v>0.5</v>
      </c>
      <c r="I129" s="22">
        <f t="shared" si="54"/>
        <v>0.48</v>
      </c>
      <c r="J129" s="22">
        <f t="shared" si="55"/>
        <v>0.01</v>
      </c>
      <c r="K129" s="22">
        <f t="shared" si="56"/>
        <v>0.5</v>
      </c>
      <c r="L129" s="22">
        <f t="shared" si="57"/>
        <v>0.49</v>
      </c>
      <c r="M129" s="22">
        <f t="shared" si="58"/>
        <v>0.48</v>
      </c>
      <c r="N129" s="22">
        <f t="shared" si="59"/>
        <v>0.49</v>
      </c>
      <c r="O129" s="22">
        <f t="shared" si="60"/>
        <v>0.42</v>
      </c>
      <c r="P129" s="22">
        <f t="shared" si="61"/>
        <v>0.51</v>
      </c>
      <c r="Q129" s="22" t="str">
        <f t="shared" si="62"/>
        <v>..</v>
      </c>
      <c r="R129" s="22">
        <f t="shared" si="63"/>
        <v>0.46</v>
      </c>
      <c r="S129" s="32">
        <v>4079</v>
      </c>
      <c r="T129" s="31">
        <f t="shared" si="64"/>
        <v>1</v>
      </c>
      <c r="U129" s="31">
        <f t="shared" si="65"/>
        <v>1</v>
      </c>
      <c r="V129" s="38">
        <v>4079</v>
      </c>
      <c r="W129" s="39">
        <f t="shared" si="49"/>
        <v>4079</v>
      </c>
      <c r="X129" s="39">
        <v>250</v>
      </c>
      <c r="Y129" s="39">
        <v>457</v>
      </c>
      <c r="Z129" s="39">
        <v>301</v>
      </c>
      <c r="AA129" s="39">
        <v>836</v>
      </c>
      <c r="AB129" s="39">
        <v>31</v>
      </c>
      <c r="AC129" s="39">
        <v>0</v>
      </c>
      <c r="AD129" s="39">
        <v>1875</v>
      </c>
      <c r="AE129" s="39">
        <v>248</v>
      </c>
      <c r="AF129" s="39">
        <v>470</v>
      </c>
      <c r="AG129" s="39">
        <v>320</v>
      </c>
      <c r="AH129" s="39">
        <v>1136</v>
      </c>
      <c r="AI129" s="39">
        <v>30</v>
      </c>
      <c r="AJ129" s="39">
        <v>0</v>
      </c>
      <c r="AK129" s="39">
        <v>2204</v>
      </c>
    </row>
    <row r="130" spans="1:37" ht="12.75">
      <c r="A130" t="s">
        <v>333</v>
      </c>
      <c r="B130" s="35"/>
      <c r="C130" s="64" t="s">
        <v>204</v>
      </c>
      <c r="D130" s="32">
        <v>0</v>
      </c>
      <c r="E130" s="22" t="str">
        <f t="shared" si="50"/>
        <v>..</v>
      </c>
      <c r="F130" s="22" t="str">
        <f t="shared" si="51"/>
        <v>..</v>
      </c>
      <c r="G130" s="22" t="str">
        <f t="shared" si="52"/>
        <v>..</v>
      </c>
      <c r="H130" s="22" t="str">
        <f t="shared" si="53"/>
        <v>..</v>
      </c>
      <c r="I130" s="22" t="str">
        <f t="shared" si="54"/>
        <v>..</v>
      </c>
      <c r="J130" s="22" t="str">
        <f t="shared" si="55"/>
        <v>..</v>
      </c>
      <c r="K130" s="22" t="str">
        <f t="shared" si="56"/>
        <v>..</v>
      </c>
      <c r="L130" s="22" t="str">
        <f t="shared" si="57"/>
        <v>..</v>
      </c>
      <c r="M130" s="22" t="str">
        <f t="shared" si="58"/>
        <v>..</v>
      </c>
      <c r="N130" s="22" t="str">
        <f t="shared" si="59"/>
        <v>..</v>
      </c>
      <c r="O130" s="22" t="str">
        <f t="shared" si="60"/>
        <v>..</v>
      </c>
      <c r="P130" s="22" t="str">
        <f t="shared" si="61"/>
        <v>..</v>
      </c>
      <c r="Q130" s="22" t="str">
        <f t="shared" si="62"/>
        <v>..</v>
      </c>
      <c r="R130" s="22" t="str">
        <f t="shared" si="63"/>
        <v>..</v>
      </c>
      <c r="S130" s="32">
        <v>0</v>
      </c>
      <c r="T130" s="31" t="str">
        <f t="shared" si="64"/>
        <v>..</v>
      </c>
      <c r="U130" s="31" t="str">
        <f t="shared" si="65"/>
        <v>..</v>
      </c>
      <c r="V130" s="38">
        <v>0</v>
      </c>
      <c r="W130" s="39">
        <f t="shared" si="49"/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</row>
    <row r="131" spans="1:37" ht="12.75">
      <c r="A131" t="s">
        <v>334</v>
      </c>
      <c r="B131" s="35"/>
      <c r="C131" s="64" t="s">
        <v>205</v>
      </c>
      <c r="D131" s="32">
        <v>6049</v>
      </c>
      <c r="E131" s="22">
        <f t="shared" si="50"/>
        <v>0.14</v>
      </c>
      <c r="F131" s="22">
        <f t="shared" si="51"/>
        <v>0.21</v>
      </c>
      <c r="G131" s="22">
        <f t="shared" si="52"/>
        <v>0.17</v>
      </c>
      <c r="H131" s="22">
        <f t="shared" si="53"/>
        <v>0.52</v>
      </c>
      <c r="I131" s="22">
        <f t="shared" si="54"/>
        <v>0.46</v>
      </c>
      <c r="J131" s="22">
        <f t="shared" si="55"/>
        <v>0.02</v>
      </c>
      <c r="K131" s="22">
        <f t="shared" si="56"/>
        <v>0.5</v>
      </c>
      <c r="L131" s="22">
        <f t="shared" si="57"/>
        <v>0.49</v>
      </c>
      <c r="M131" s="22">
        <f t="shared" si="58"/>
        <v>0.48</v>
      </c>
      <c r="N131" s="22">
        <f t="shared" si="59"/>
        <v>0.49</v>
      </c>
      <c r="O131" s="22">
        <f t="shared" si="60"/>
        <v>0.49</v>
      </c>
      <c r="P131" s="22">
        <f t="shared" si="61"/>
        <v>0.42</v>
      </c>
      <c r="Q131" s="22" t="str">
        <f t="shared" si="62"/>
        <v>..</v>
      </c>
      <c r="R131" s="22">
        <f t="shared" si="63"/>
        <v>0.49</v>
      </c>
      <c r="S131" s="32">
        <v>6049</v>
      </c>
      <c r="T131" s="31">
        <f t="shared" si="64"/>
        <v>1</v>
      </c>
      <c r="U131" s="31">
        <f t="shared" si="65"/>
        <v>1</v>
      </c>
      <c r="V131" s="38">
        <v>6049</v>
      </c>
      <c r="W131" s="39">
        <f t="shared" si="49"/>
        <v>6049</v>
      </c>
      <c r="X131" s="39">
        <v>434</v>
      </c>
      <c r="Y131" s="39">
        <v>628</v>
      </c>
      <c r="Z131" s="39">
        <v>484</v>
      </c>
      <c r="AA131" s="39">
        <v>1359</v>
      </c>
      <c r="AB131" s="39">
        <v>48</v>
      </c>
      <c r="AC131" s="39">
        <v>0</v>
      </c>
      <c r="AD131" s="39">
        <v>2953</v>
      </c>
      <c r="AE131" s="39">
        <v>430</v>
      </c>
      <c r="AF131" s="39">
        <v>659</v>
      </c>
      <c r="AG131" s="39">
        <v>524</v>
      </c>
      <c r="AH131" s="39">
        <v>1418</v>
      </c>
      <c r="AI131" s="39">
        <v>65</v>
      </c>
      <c r="AJ131" s="39">
        <v>0</v>
      </c>
      <c r="AK131" s="39">
        <v>3096</v>
      </c>
    </row>
    <row r="132" spans="1:37" ht="12.75">
      <c r="A132" t="s">
        <v>335</v>
      </c>
      <c r="B132" s="35"/>
      <c r="C132" s="64" t="s">
        <v>206</v>
      </c>
      <c r="D132" s="32">
        <v>72654</v>
      </c>
      <c r="E132" s="22">
        <f t="shared" si="50"/>
        <v>0.09</v>
      </c>
      <c r="F132" s="22">
        <f t="shared" si="51"/>
        <v>0.12</v>
      </c>
      <c r="G132" s="22">
        <f t="shared" si="52"/>
        <v>0.13</v>
      </c>
      <c r="H132" s="22">
        <f t="shared" si="53"/>
        <v>0.34</v>
      </c>
      <c r="I132" s="22">
        <f t="shared" si="54"/>
        <v>0.58</v>
      </c>
      <c r="J132" s="22">
        <f t="shared" si="55"/>
        <v>0.08</v>
      </c>
      <c r="K132" s="22">
        <f t="shared" si="56"/>
        <v>0.49</v>
      </c>
      <c r="L132" s="22">
        <f t="shared" si="57"/>
        <v>0.49</v>
      </c>
      <c r="M132" s="22">
        <f t="shared" si="58"/>
        <v>0.48</v>
      </c>
      <c r="N132" s="22">
        <f t="shared" si="59"/>
        <v>0.49</v>
      </c>
      <c r="O132" s="22">
        <f t="shared" si="60"/>
        <v>0.5</v>
      </c>
      <c r="P132" s="22">
        <f t="shared" si="61"/>
        <v>0.45</v>
      </c>
      <c r="Q132" s="22">
        <f t="shared" si="62"/>
        <v>0.5</v>
      </c>
      <c r="R132" s="22">
        <f t="shared" si="63"/>
        <v>0.49</v>
      </c>
      <c r="S132" s="32">
        <v>72654</v>
      </c>
      <c r="T132" s="31">
        <f t="shared" si="64"/>
        <v>0.76</v>
      </c>
      <c r="U132" s="31">
        <f t="shared" si="65"/>
        <v>1</v>
      </c>
      <c r="V132" s="38">
        <v>72654</v>
      </c>
      <c r="W132" s="39">
        <f t="shared" si="49"/>
        <v>55268</v>
      </c>
      <c r="X132" s="39">
        <v>2368</v>
      </c>
      <c r="Y132" s="39">
        <v>3294</v>
      </c>
      <c r="Z132" s="39">
        <v>3527</v>
      </c>
      <c r="AA132" s="39">
        <v>15896</v>
      </c>
      <c r="AB132" s="39">
        <v>1895</v>
      </c>
      <c r="AC132" s="39">
        <v>8693</v>
      </c>
      <c r="AD132" s="39">
        <v>35673</v>
      </c>
      <c r="AE132" s="39">
        <v>2442</v>
      </c>
      <c r="AF132" s="39">
        <v>3497</v>
      </c>
      <c r="AG132" s="39">
        <v>3786</v>
      </c>
      <c r="AH132" s="39">
        <v>16211</v>
      </c>
      <c r="AI132" s="39">
        <v>2352</v>
      </c>
      <c r="AJ132" s="39">
        <v>8693</v>
      </c>
      <c r="AK132" s="39">
        <v>36981</v>
      </c>
    </row>
    <row r="133" spans="1:37" ht="12.75">
      <c r="A133" t="s">
        <v>42</v>
      </c>
      <c r="B133" s="35"/>
      <c r="C133" s="64" t="s">
        <v>207</v>
      </c>
      <c r="D133" s="32">
        <v>0</v>
      </c>
      <c r="E133" s="22" t="str">
        <f t="shared" si="50"/>
        <v>..</v>
      </c>
      <c r="F133" s="22" t="str">
        <f t="shared" si="51"/>
        <v>..</v>
      </c>
      <c r="G133" s="22" t="str">
        <f t="shared" si="52"/>
        <v>..</v>
      </c>
      <c r="H133" s="22" t="str">
        <f t="shared" si="53"/>
        <v>..</v>
      </c>
      <c r="I133" s="22" t="str">
        <f t="shared" si="54"/>
        <v>..</v>
      </c>
      <c r="J133" s="22" t="str">
        <f t="shared" si="55"/>
        <v>..</v>
      </c>
      <c r="K133" s="22" t="str">
        <f t="shared" si="56"/>
        <v>..</v>
      </c>
      <c r="L133" s="22" t="str">
        <f t="shared" si="57"/>
        <v>..</v>
      </c>
      <c r="M133" s="22" t="str">
        <f t="shared" si="58"/>
        <v>..</v>
      </c>
      <c r="N133" s="22" t="str">
        <f t="shared" si="59"/>
        <v>..</v>
      </c>
      <c r="O133" s="22" t="str">
        <f t="shared" si="60"/>
        <v>..</v>
      </c>
      <c r="P133" s="22" t="str">
        <f t="shared" si="61"/>
        <v>..</v>
      </c>
      <c r="Q133" s="22" t="str">
        <f t="shared" si="62"/>
        <v>..</v>
      </c>
      <c r="R133" s="22" t="str">
        <f t="shared" si="63"/>
        <v>..</v>
      </c>
      <c r="S133" s="32">
        <v>74598</v>
      </c>
      <c r="T133" s="31">
        <f t="shared" si="64"/>
        <v>0</v>
      </c>
      <c r="U133" s="31">
        <f t="shared" si="65"/>
        <v>0</v>
      </c>
      <c r="V133" s="38">
        <v>74598</v>
      </c>
      <c r="W133" s="39">
        <f t="shared" si="49"/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</row>
    <row r="134" spans="1:37" ht="12.75">
      <c r="A134" t="s">
        <v>44</v>
      </c>
      <c r="B134" s="35"/>
      <c r="C134" s="64" t="s">
        <v>212</v>
      </c>
      <c r="D134" s="32">
        <v>0</v>
      </c>
      <c r="E134" s="22" t="str">
        <f t="shared" si="50"/>
        <v>..</v>
      </c>
      <c r="F134" s="22" t="str">
        <f t="shared" si="51"/>
        <v>..</v>
      </c>
      <c r="G134" s="22" t="str">
        <f t="shared" si="52"/>
        <v>..</v>
      </c>
      <c r="H134" s="22" t="str">
        <f t="shared" si="53"/>
        <v>..</v>
      </c>
      <c r="I134" s="22" t="str">
        <f t="shared" si="54"/>
        <v>..</v>
      </c>
      <c r="J134" s="22" t="str">
        <f t="shared" si="55"/>
        <v>..</v>
      </c>
      <c r="K134" s="22" t="str">
        <f t="shared" si="56"/>
        <v>..</v>
      </c>
      <c r="L134" s="22" t="str">
        <f t="shared" si="57"/>
        <v>..</v>
      </c>
      <c r="M134" s="22" t="str">
        <f t="shared" si="58"/>
        <v>..</v>
      </c>
      <c r="N134" s="22" t="str">
        <f t="shared" si="59"/>
        <v>..</v>
      </c>
      <c r="O134" s="22" t="str">
        <f t="shared" si="60"/>
        <v>..</v>
      </c>
      <c r="P134" s="22" t="str">
        <f t="shared" si="61"/>
        <v>..</v>
      </c>
      <c r="Q134" s="22" t="str">
        <f t="shared" si="62"/>
        <v>..</v>
      </c>
      <c r="R134" s="22" t="str">
        <f t="shared" si="63"/>
        <v>..</v>
      </c>
      <c r="S134" s="32">
        <v>1934</v>
      </c>
      <c r="T134" s="31">
        <f t="shared" si="64"/>
        <v>0</v>
      </c>
      <c r="U134" s="31">
        <f t="shared" si="65"/>
        <v>0</v>
      </c>
      <c r="V134" s="38">
        <v>1934</v>
      </c>
      <c r="W134" s="39">
        <f t="shared" si="49"/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</row>
    <row r="135" spans="1:37" ht="12.75">
      <c r="A135" t="s">
        <v>337</v>
      </c>
      <c r="B135" s="35"/>
      <c r="C135" s="64" t="s">
        <v>209</v>
      </c>
      <c r="D135" s="32">
        <v>86</v>
      </c>
      <c r="E135" s="22">
        <f t="shared" si="50"/>
        <v>0.01</v>
      </c>
      <c r="F135" s="22">
        <f t="shared" si="51"/>
        <v>0.06</v>
      </c>
      <c r="G135" s="22">
        <f t="shared" si="52"/>
        <v>0.05</v>
      </c>
      <c r="H135" s="22">
        <f t="shared" si="53"/>
        <v>0.12</v>
      </c>
      <c r="I135" s="22">
        <f t="shared" si="54"/>
        <v>0.88</v>
      </c>
      <c r="J135" s="22">
        <f t="shared" si="55"/>
        <v>0</v>
      </c>
      <c r="K135" s="22">
        <f t="shared" si="56"/>
        <v>1</v>
      </c>
      <c r="L135" s="22">
        <f t="shared" si="57"/>
        <v>0.2</v>
      </c>
      <c r="M135" s="22">
        <f t="shared" si="58"/>
        <v>0.5</v>
      </c>
      <c r="N135" s="22">
        <f t="shared" si="59"/>
        <v>0.4</v>
      </c>
      <c r="O135" s="22">
        <f t="shared" si="60"/>
        <v>0.42</v>
      </c>
      <c r="P135" s="22" t="str">
        <f t="shared" si="61"/>
        <v>..</v>
      </c>
      <c r="Q135" s="22" t="str">
        <f t="shared" si="62"/>
        <v>..</v>
      </c>
      <c r="R135" s="22">
        <f t="shared" si="63"/>
        <v>0.42</v>
      </c>
      <c r="S135" s="32">
        <v>86</v>
      </c>
      <c r="T135" s="31">
        <f t="shared" si="64"/>
        <v>1</v>
      </c>
      <c r="U135" s="31">
        <f t="shared" si="65"/>
        <v>1</v>
      </c>
      <c r="V135" s="38">
        <v>86</v>
      </c>
      <c r="W135" s="39">
        <f t="shared" si="49"/>
        <v>86</v>
      </c>
      <c r="X135" s="39">
        <v>1</v>
      </c>
      <c r="Y135" s="39">
        <v>1</v>
      </c>
      <c r="Z135" s="39">
        <v>2</v>
      </c>
      <c r="AA135" s="39">
        <v>32</v>
      </c>
      <c r="AB135" s="39">
        <v>0</v>
      </c>
      <c r="AC135" s="39">
        <v>0</v>
      </c>
      <c r="AD135" s="39">
        <v>36</v>
      </c>
      <c r="AE135" s="39">
        <v>0</v>
      </c>
      <c r="AF135" s="39">
        <v>4</v>
      </c>
      <c r="AG135" s="39">
        <v>2</v>
      </c>
      <c r="AH135" s="39">
        <v>44</v>
      </c>
      <c r="AI135" s="39">
        <v>0</v>
      </c>
      <c r="AJ135" s="39">
        <v>0</v>
      </c>
      <c r="AK135" s="39">
        <v>50</v>
      </c>
    </row>
    <row r="136" spans="1:37" ht="12.75">
      <c r="A136" t="s">
        <v>336</v>
      </c>
      <c r="B136" s="35"/>
      <c r="C136" s="64" t="s">
        <v>208</v>
      </c>
      <c r="D136" s="32">
        <v>302</v>
      </c>
      <c r="E136" s="22">
        <f t="shared" si="50"/>
        <v>0.04</v>
      </c>
      <c r="F136" s="22">
        <f t="shared" si="51"/>
        <v>0.14</v>
      </c>
      <c r="G136" s="22">
        <f t="shared" si="52"/>
        <v>0.12</v>
      </c>
      <c r="H136" s="22">
        <f t="shared" si="53"/>
        <v>0.3</v>
      </c>
      <c r="I136" s="22">
        <f t="shared" si="54"/>
        <v>0.66</v>
      </c>
      <c r="J136" s="22">
        <f t="shared" si="55"/>
        <v>0.04</v>
      </c>
      <c r="K136" s="22">
        <f t="shared" si="56"/>
        <v>0.62</v>
      </c>
      <c r="L136" s="22">
        <f t="shared" si="57"/>
        <v>0.5</v>
      </c>
      <c r="M136" s="22">
        <f t="shared" si="58"/>
        <v>0.56</v>
      </c>
      <c r="N136" s="22">
        <f t="shared" si="59"/>
        <v>0.54</v>
      </c>
      <c r="O136" s="22">
        <f t="shared" si="60"/>
        <v>0.35</v>
      </c>
      <c r="P136" s="22">
        <f t="shared" si="61"/>
        <v>0.42</v>
      </c>
      <c r="Q136" s="22" t="str">
        <f t="shared" si="62"/>
        <v>..</v>
      </c>
      <c r="R136" s="22">
        <f t="shared" si="63"/>
        <v>0.41</v>
      </c>
      <c r="S136" s="32">
        <v>302</v>
      </c>
      <c r="T136" s="31">
        <f t="shared" si="64"/>
        <v>1</v>
      </c>
      <c r="U136" s="31">
        <f t="shared" si="65"/>
        <v>1</v>
      </c>
      <c r="V136" s="38">
        <v>302</v>
      </c>
      <c r="W136" s="39">
        <f t="shared" si="49"/>
        <v>302</v>
      </c>
      <c r="X136" s="39">
        <v>8</v>
      </c>
      <c r="Y136" s="39">
        <v>21</v>
      </c>
      <c r="Z136" s="39">
        <v>20</v>
      </c>
      <c r="AA136" s="39">
        <v>69</v>
      </c>
      <c r="AB136" s="39">
        <v>5</v>
      </c>
      <c r="AC136" s="39">
        <v>0</v>
      </c>
      <c r="AD136" s="39">
        <v>123</v>
      </c>
      <c r="AE136" s="39">
        <v>5</v>
      </c>
      <c r="AF136" s="39">
        <v>21</v>
      </c>
      <c r="AG136" s="39">
        <v>16</v>
      </c>
      <c r="AH136" s="39">
        <v>130</v>
      </c>
      <c r="AI136" s="39">
        <v>7</v>
      </c>
      <c r="AJ136" s="39">
        <v>0</v>
      </c>
      <c r="AK136" s="39">
        <v>179</v>
      </c>
    </row>
    <row r="137" spans="1:37" ht="12.75">
      <c r="A137" t="s">
        <v>338</v>
      </c>
      <c r="B137" s="35"/>
      <c r="C137" s="64" t="s">
        <v>210</v>
      </c>
      <c r="D137" s="32">
        <v>8806</v>
      </c>
      <c r="E137" s="22">
        <f t="shared" si="50"/>
        <v>0.08</v>
      </c>
      <c r="F137" s="22">
        <f t="shared" si="51"/>
        <v>0.11</v>
      </c>
      <c r="G137" s="22">
        <f t="shared" si="52"/>
        <v>0.14</v>
      </c>
      <c r="H137" s="22">
        <f t="shared" si="53"/>
        <v>0.33</v>
      </c>
      <c r="I137" s="22">
        <f t="shared" si="54"/>
        <v>0.64</v>
      </c>
      <c r="J137" s="22">
        <f t="shared" si="55"/>
        <v>0.03</v>
      </c>
      <c r="K137" s="22">
        <f t="shared" si="56"/>
        <v>0.55</v>
      </c>
      <c r="L137" s="22">
        <f t="shared" si="57"/>
        <v>0.56</v>
      </c>
      <c r="M137" s="22">
        <f t="shared" si="58"/>
        <v>0.45</v>
      </c>
      <c r="N137" s="22">
        <f t="shared" si="59"/>
        <v>0.51</v>
      </c>
      <c r="O137" s="22">
        <f t="shared" si="60"/>
        <v>0.45</v>
      </c>
      <c r="P137" s="22">
        <f t="shared" si="61"/>
        <v>0.33</v>
      </c>
      <c r="Q137" s="22" t="str">
        <f t="shared" si="62"/>
        <v>..</v>
      </c>
      <c r="R137" s="22">
        <f t="shared" si="63"/>
        <v>0.47</v>
      </c>
      <c r="S137" s="32">
        <v>8806</v>
      </c>
      <c r="T137" s="31">
        <f t="shared" si="64"/>
        <v>1</v>
      </c>
      <c r="U137" s="31">
        <f t="shared" si="65"/>
        <v>1</v>
      </c>
      <c r="V137" s="38">
        <v>8806</v>
      </c>
      <c r="W137" s="39">
        <f t="shared" si="49"/>
        <v>8806</v>
      </c>
      <c r="X137" s="39">
        <v>372</v>
      </c>
      <c r="Y137" s="39">
        <v>540</v>
      </c>
      <c r="Z137" s="39">
        <v>550</v>
      </c>
      <c r="AA137" s="39">
        <v>2546</v>
      </c>
      <c r="AB137" s="39">
        <v>95</v>
      </c>
      <c r="AC137" s="39">
        <v>0</v>
      </c>
      <c r="AD137" s="39">
        <v>4103</v>
      </c>
      <c r="AE137" s="39">
        <v>300</v>
      </c>
      <c r="AF137" s="39">
        <v>427</v>
      </c>
      <c r="AG137" s="39">
        <v>682</v>
      </c>
      <c r="AH137" s="39">
        <v>3100</v>
      </c>
      <c r="AI137" s="39">
        <v>194</v>
      </c>
      <c r="AJ137" s="39">
        <v>0</v>
      </c>
      <c r="AK137" s="39">
        <v>4703</v>
      </c>
    </row>
    <row r="138" spans="1:37" ht="12.75">
      <c r="A138" t="s">
        <v>43</v>
      </c>
      <c r="B138" s="35"/>
      <c r="C138" s="64" t="s">
        <v>211</v>
      </c>
      <c r="D138" s="32">
        <v>0</v>
      </c>
      <c r="E138" s="22" t="str">
        <f t="shared" si="50"/>
        <v>..</v>
      </c>
      <c r="F138" s="22" t="str">
        <f t="shared" si="51"/>
        <v>..</v>
      </c>
      <c r="G138" s="22" t="str">
        <f t="shared" si="52"/>
        <v>..</v>
      </c>
      <c r="H138" s="22" t="str">
        <f t="shared" si="53"/>
        <v>..</v>
      </c>
      <c r="I138" s="22" t="str">
        <f t="shared" si="54"/>
        <v>..</v>
      </c>
      <c r="J138" s="22" t="str">
        <f t="shared" si="55"/>
        <v>..</v>
      </c>
      <c r="K138" s="22" t="str">
        <f t="shared" si="56"/>
        <v>..</v>
      </c>
      <c r="L138" s="22" t="str">
        <f t="shared" si="57"/>
        <v>..</v>
      </c>
      <c r="M138" s="22" t="str">
        <f t="shared" si="58"/>
        <v>..</v>
      </c>
      <c r="N138" s="22" t="str">
        <f t="shared" si="59"/>
        <v>..</v>
      </c>
      <c r="O138" s="22" t="str">
        <f t="shared" si="60"/>
        <v>..</v>
      </c>
      <c r="P138" s="22" t="str">
        <f t="shared" si="61"/>
        <v>..</v>
      </c>
      <c r="Q138" s="22" t="str">
        <f t="shared" si="62"/>
        <v>..</v>
      </c>
      <c r="R138" s="22" t="str">
        <f t="shared" si="63"/>
        <v>..</v>
      </c>
      <c r="S138" s="32">
        <v>40691</v>
      </c>
      <c r="T138" s="31">
        <f t="shared" si="64"/>
        <v>0</v>
      </c>
      <c r="U138" s="31">
        <f t="shared" si="65"/>
        <v>0</v>
      </c>
      <c r="V138" s="38">
        <v>40691</v>
      </c>
      <c r="W138" s="39">
        <f t="shared" si="49"/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</row>
    <row r="139" spans="1:37" ht="22.5">
      <c r="A139" t="s">
        <v>25</v>
      </c>
      <c r="B139" s="35"/>
      <c r="C139" s="3" t="s">
        <v>148</v>
      </c>
      <c r="D139" s="32">
        <v>0</v>
      </c>
      <c r="E139" s="22" t="str">
        <f t="shared" si="50"/>
        <v>..</v>
      </c>
      <c r="F139" s="22" t="str">
        <f t="shared" si="51"/>
        <v>..</v>
      </c>
      <c r="G139" s="22" t="str">
        <f t="shared" si="52"/>
        <v>..</v>
      </c>
      <c r="H139" s="22" t="str">
        <f t="shared" si="53"/>
        <v>..</v>
      </c>
      <c r="I139" s="22" t="str">
        <f t="shared" si="54"/>
        <v>..</v>
      </c>
      <c r="J139" s="22" t="str">
        <f t="shared" si="55"/>
        <v>..</v>
      </c>
      <c r="K139" s="22" t="str">
        <f t="shared" si="56"/>
        <v>..</v>
      </c>
      <c r="L139" s="22" t="str">
        <f t="shared" si="57"/>
        <v>..</v>
      </c>
      <c r="M139" s="22" t="str">
        <f t="shared" si="58"/>
        <v>..</v>
      </c>
      <c r="N139" s="22" t="str">
        <f t="shared" si="59"/>
        <v>..</v>
      </c>
      <c r="O139" s="22" t="str">
        <f t="shared" si="60"/>
        <v>..</v>
      </c>
      <c r="P139" s="22" t="str">
        <f t="shared" si="61"/>
        <v>..</v>
      </c>
      <c r="Q139" s="22" t="str">
        <f t="shared" si="62"/>
        <v>..</v>
      </c>
      <c r="R139" s="22" t="str">
        <f t="shared" si="63"/>
        <v>..</v>
      </c>
      <c r="S139" s="32">
        <v>0</v>
      </c>
      <c r="T139" s="31" t="str">
        <f t="shared" si="64"/>
        <v>..</v>
      </c>
      <c r="U139" s="31" t="str">
        <f t="shared" si="65"/>
        <v>..</v>
      </c>
      <c r="V139" s="38">
        <v>0</v>
      </c>
      <c r="W139" s="39">
        <f t="shared" si="49"/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</row>
    <row r="140" spans="1:37" ht="12.75">
      <c r="A140" t="s">
        <v>378</v>
      </c>
      <c r="B140" s="35"/>
      <c r="C140" s="64" t="s">
        <v>213</v>
      </c>
      <c r="D140" s="32">
        <v>83</v>
      </c>
      <c r="E140" s="22">
        <f t="shared" si="50"/>
        <v>0.11</v>
      </c>
      <c r="F140" s="22">
        <f t="shared" si="51"/>
        <v>0.13</v>
      </c>
      <c r="G140" s="22">
        <f t="shared" si="52"/>
        <v>0.11</v>
      </c>
      <c r="H140" s="22">
        <f t="shared" si="53"/>
        <v>0.35</v>
      </c>
      <c r="I140" s="22">
        <f t="shared" si="54"/>
        <v>0.59</v>
      </c>
      <c r="J140" s="22">
        <f t="shared" si="55"/>
        <v>0.06</v>
      </c>
      <c r="K140" s="22">
        <f t="shared" si="56"/>
        <v>0.78</v>
      </c>
      <c r="L140" s="22">
        <f t="shared" si="57"/>
        <v>0.64</v>
      </c>
      <c r="M140" s="22">
        <f t="shared" si="58"/>
        <v>0.56</v>
      </c>
      <c r="N140" s="22">
        <f t="shared" si="59"/>
        <v>0.66</v>
      </c>
      <c r="O140" s="22">
        <f t="shared" si="60"/>
        <v>0.63</v>
      </c>
      <c r="P140" s="22">
        <f t="shared" si="61"/>
        <v>0.4</v>
      </c>
      <c r="Q140" s="22" t="str">
        <f t="shared" si="62"/>
        <v>..</v>
      </c>
      <c r="R140" s="22">
        <f t="shared" si="63"/>
        <v>0.63</v>
      </c>
      <c r="S140" s="32">
        <v>83</v>
      </c>
      <c r="T140" s="31">
        <f t="shared" si="64"/>
        <v>1</v>
      </c>
      <c r="U140" s="31">
        <f t="shared" si="65"/>
        <v>1</v>
      </c>
      <c r="V140" s="38">
        <v>83</v>
      </c>
      <c r="W140" s="39">
        <f t="shared" si="49"/>
        <v>83</v>
      </c>
      <c r="X140" s="39">
        <v>7</v>
      </c>
      <c r="Y140" s="39">
        <v>7</v>
      </c>
      <c r="Z140" s="39">
        <v>5</v>
      </c>
      <c r="AA140" s="39">
        <v>31</v>
      </c>
      <c r="AB140" s="39">
        <v>2</v>
      </c>
      <c r="AC140" s="39">
        <v>0</v>
      </c>
      <c r="AD140" s="39">
        <v>52</v>
      </c>
      <c r="AE140" s="39">
        <v>2</v>
      </c>
      <c r="AF140" s="39">
        <v>4</v>
      </c>
      <c r="AG140" s="39">
        <v>4</v>
      </c>
      <c r="AH140" s="39">
        <v>18</v>
      </c>
      <c r="AI140" s="39">
        <v>3</v>
      </c>
      <c r="AJ140" s="39">
        <v>0</v>
      </c>
      <c r="AK140" s="39">
        <v>31</v>
      </c>
    </row>
    <row r="141" spans="1:37" ht="12.75">
      <c r="A141" t="s">
        <v>339</v>
      </c>
      <c r="B141" s="35"/>
      <c r="C141" s="64" t="s">
        <v>340</v>
      </c>
      <c r="D141" s="32">
        <v>1702700</v>
      </c>
      <c r="E141" s="22">
        <f t="shared" si="50"/>
        <v>0.16</v>
      </c>
      <c r="F141" s="22">
        <f t="shared" si="51"/>
        <v>0.22</v>
      </c>
      <c r="G141" s="22">
        <f t="shared" si="52"/>
        <v>0.16</v>
      </c>
      <c r="H141" s="22">
        <f t="shared" si="53"/>
        <v>0.55</v>
      </c>
      <c r="I141" s="22">
        <f t="shared" si="54"/>
        <v>0.42</v>
      </c>
      <c r="J141" s="22">
        <f t="shared" si="55"/>
        <v>0.04</v>
      </c>
      <c r="K141" s="22">
        <f t="shared" si="56"/>
        <v>0.48</v>
      </c>
      <c r="L141" s="22">
        <f t="shared" si="57"/>
        <v>0.49</v>
      </c>
      <c r="M141" s="22">
        <f t="shared" si="58"/>
        <v>0.46</v>
      </c>
      <c r="N141" s="22">
        <f t="shared" si="59"/>
        <v>0.48</v>
      </c>
      <c r="O141" s="22">
        <f t="shared" si="60"/>
        <v>0.48</v>
      </c>
      <c r="P141" s="22">
        <f t="shared" si="61"/>
        <v>0.34</v>
      </c>
      <c r="Q141" s="22" t="str">
        <f t="shared" si="62"/>
        <v>..</v>
      </c>
      <c r="R141" s="22">
        <f t="shared" si="63"/>
        <v>0.47</v>
      </c>
      <c r="S141" s="32">
        <v>1702700</v>
      </c>
      <c r="T141" s="31">
        <f t="shared" si="64"/>
        <v>1</v>
      </c>
      <c r="U141" s="31">
        <f t="shared" si="65"/>
        <v>1</v>
      </c>
      <c r="V141" s="38">
        <v>1702700</v>
      </c>
      <c r="W141" s="39">
        <f t="shared" si="49"/>
        <v>1702700</v>
      </c>
      <c r="X141" s="39">
        <v>133316</v>
      </c>
      <c r="Y141" s="39">
        <v>185521</v>
      </c>
      <c r="Z141" s="39">
        <v>126637</v>
      </c>
      <c r="AA141" s="39">
        <v>336122</v>
      </c>
      <c r="AB141" s="39">
        <v>21238</v>
      </c>
      <c r="AC141" s="39">
        <v>0</v>
      </c>
      <c r="AD141" s="39">
        <v>802834</v>
      </c>
      <c r="AE141" s="39">
        <v>141600</v>
      </c>
      <c r="AF141" s="39">
        <v>196352</v>
      </c>
      <c r="AG141" s="39">
        <v>149358</v>
      </c>
      <c r="AH141" s="39">
        <v>371103</v>
      </c>
      <c r="AI141" s="39">
        <v>41453</v>
      </c>
      <c r="AJ141" s="39">
        <v>0</v>
      </c>
      <c r="AK141" s="39">
        <v>899866</v>
      </c>
    </row>
    <row r="142" spans="1:37" ht="12.75">
      <c r="A142" t="s">
        <v>70</v>
      </c>
      <c r="B142" s="35"/>
      <c r="C142" s="64" t="s">
        <v>90</v>
      </c>
      <c r="D142" s="32">
        <v>1</v>
      </c>
      <c r="E142" s="22">
        <f aca="true" t="shared" si="66" ref="E142:E174">IF(+$W142=0,"..",+(X142+AE142)/$W142)</f>
        <v>0</v>
      </c>
      <c r="F142" s="22">
        <f aca="true" t="shared" si="67" ref="F142:F174">IF(+$W142=0,"..",+(Y142+AF142)/$W142)</f>
        <v>0</v>
      </c>
      <c r="G142" s="22">
        <f aca="true" t="shared" si="68" ref="G142:G174">IF(+$W142=0,"..",+(Z142+AG142)/$W142)</f>
        <v>0</v>
      </c>
      <c r="H142" s="22">
        <f aca="true" t="shared" si="69" ref="H142:H174">IF(+$W142=0,"..",+((X142+Y142+Z142)+(AE142+AF142+AG142))/$W142)</f>
        <v>0</v>
      </c>
      <c r="I142" s="22">
        <f aca="true" t="shared" si="70" ref="I142:I174">IF(+$W142=0,"..",+(AA142+AH142)/$W142)</f>
        <v>1</v>
      </c>
      <c r="J142" s="22">
        <f aca="true" t="shared" si="71" ref="J142:J174">IF(+$W142=0,"..",+(AB142+AI142)/$W142)</f>
        <v>0</v>
      </c>
      <c r="K142" s="22" t="str">
        <f aca="true" t="shared" si="72" ref="K142:K174">IF(X142+AE142=0,"..",+X142/(X142+AE142))</f>
        <v>..</v>
      </c>
      <c r="L142" s="22" t="str">
        <f aca="true" t="shared" si="73" ref="L142:L174">IF(Y142+AF142=0,"..",+Y142/(Y142+AF142))</f>
        <v>..</v>
      </c>
      <c r="M142" s="22" t="str">
        <f aca="true" t="shared" si="74" ref="M142:M174">IF(Z142+AG142=0,"..",+Z142/(Z142+AG142))</f>
        <v>..</v>
      </c>
      <c r="N142" s="22" t="str">
        <f aca="true" t="shared" si="75" ref="N142:N174">IF(X142+Y142+Z142+AE142+AF142+AG142=0,"..",+(X142+Y142+Z142)/(X142+Y142+Z142+AE142+AF142+AG142))</f>
        <v>..</v>
      </c>
      <c r="O142" s="22">
        <f aca="true" t="shared" si="76" ref="O142:O174">IF(AA142+AH142=0,"..",+AA142/(AA142+AH142))</f>
        <v>0</v>
      </c>
      <c r="P142" s="22" t="str">
        <f aca="true" t="shared" si="77" ref="P142:P174">IF(AB142+AI142=0,"..",+AB142/(AB142+AI142))</f>
        <v>..</v>
      </c>
      <c r="Q142" s="22" t="str">
        <f aca="true" t="shared" si="78" ref="Q142:Q174">IF(AC142+AJ142=0,"..",+AC142/(AC142+AJ142))</f>
        <v>..</v>
      </c>
      <c r="R142" s="22">
        <f aca="true" t="shared" si="79" ref="R142:R174">IF(AD142+AK142=0,"..",+(AD142)/(AD142+AK142))</f>
        <v>0</v>
      </c>
      <c r="S142" s="32">
        <v>1</v>
      </c>
      <c r="T142" s="31">
        <f aca="true" t="shared" si="80" ref="T142:T174">IF(ISERROR(+W142/S142),"..",(W142/S142))</f>
        <v>1</v>
      </c>
      <c r="U142" s="31">
        <f aca="true" t="shared" si="81" ref="U142:U174">IF(ISERROR((AD142+AK142)/S142),"..",(AD142+AK142)/S142)</f>
        <v>1</v>
      </c>
      <c r="V142" s="38">
        <v>1</v>
      </c>
      <c r="W142" s="39">
        <f t="shared" si="49"/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1</v>
      </c>
      <c r="AI142" s="39">
        <v>0</v>
      </c>
      <c r="AJ142" s="39">
        <v>0</v>
      </c>
      <c r="AK142" s="39">
        <v>1</v>
      </c>
    </row>
    <row r="143" spans="1:37" ht="12.75">
      <c r="A143" t="s">
        <v>341</v>
      </c>
      <c r="B143" s="35"/>
      <c r="C143" s="64" t="s">
        <v>214</v>
      </c>
      <c r="D143" s="32">
        <v>17262</v>
      </c>
      <c r="E143" s="22">
        <f t="shared" si="66"/>
        <v>0.04</v>
      </c>
      <c r="F143" s="22">
        <f t="shared" si="67"/>
        <v>0.1</v>
      </c>
      <c r="G143" s="22">
        <f t="shared" si="68"/>
        <v>0.28</v>
      </c>
      <c r="H143" s="22">
        <f t="shared" si="69"/>
        <v>0.41</v>
      </c>
      <c r="I143" s="22">
        <f t="shared" si="70"/>
        <v>0.48</v>
      </c>
      <c r="J143" s="22">
        <f t="shared" si="71"/>
        <v>0.11</v>
      </c>
      <c r="K143" s="22">
        <f t="shared" si="72"/>
        <v>0.51</v>
      </c>
      <c r="L143" s="22">
        <f t="shared" si="73"/>
        <v>0.48</v>
      </c>
      <c r="M143" s="22">
        <f t="shared" si="74"/>
        <v>0.45</v>
      </c>
      <c r="N143" s="22">
        <f t="shared" si="75"/>
        <v>0.46</v>
      </c>
      <c r="O143" s="22">
        <f t="shared" si="76"/>
        <v>0.41</v>
      </c>
      <c r="P143" s="22">
        <f t="shared" si="77"/>
        <v>0.47</v>
      </c>
      <c r="Q143" s="22" t="str">
        <f t="shared" si="78"/>
        <v>..</v>
      </c>
      <c r="R143" s="22">
        <f t="shared" si="79"/>
        <v>0.44</v>
      </c>
      <c r="S143" s="32">
        <v>17262</v>
      </c>
      <c r="T143" s="31">
        <f t="shared" si="80"/>
        <v>1</v>
      </c>
      <c r="U143" s="31">
        <f t="shared" si="81"/>
        <v>1</v>
      </c>
      <c r="V143" s="38">
        <v>17262</v>
      </c>
      <c r="W143" s="39">
        <f aca="true" t="shared" si="82" ref="W143:W202">SUM(X143:AB143,AE143:AI143)</f>
        <v>17262</v>
      </c>
      <c r="X143" s="39">
        <v>341</v>
      </c>
      <c r="Y143" s="39">
        <v>811</v>
      </c>
      <c r="Z143" s="39">
        <v>2137</v>
      </c>
      <c r="AA143" s="39">
        <v>3361</v>
      </c>
      <c r="AB143" s="39">
        <v>877</v>
      </c>
      <c r="AC143" s="39">
        <v>0</v>
      </c>
      <c r="AD143" s="39">
        <v>7527</v>
      </c>
      <c r="AE143" s="39">
        <v>334</v>
      </c>
      <c r="AF143" s="39">
        <v>868</v>
      </c>
      <c r="AG143" s="39">
        <v>2660</v>
      </c>
      <c r="AH143" s="39">
        <v>4875</v>
      </c>
      <c r="AI143" s="39">
        <v>998</v>
      </c>
      <c r="AJ143" s="39">
        <v>0</v>
      </c>
      <c r="AK143" s="39">
        <v>9735</v>
      </c>
    </row>
    <row r="144" spans="1:37" ht="12.75">
      <c r="A144" t="s">
        <v>345</v>
      </c>
      <c r="B144" s="35"/>
      <c r="C144" s="64" t="s">
        <v>219</v>
      </c>
      <c r="D144" s="32">
        <v>2375</v>
      </c>
      <c r="E144" s="22">
        <f t="shared" si="66"/>
        <v>0.11</v>
      </c>
      <c r="F144" s="22">
        <f t="shared" si="67"/>
        <v>0.18</v>
      </c>
      <c r="G144" s="22">
        <f t="shared" si="68"/>
        <v>0.15</v>
      </c>
      <c r="H144" s="22">
        <f t="shared" si="69"/>
        <v>0.45</v>
      </c>
      <c r="I144" s="22">
        <f t="shared" si="70"/>
        <v>0.51</v>
      </c>
      <c r="J144" s="22">
        <f t="shared" si="71"/>
        <v>0.04</v>
      </c>
      <c r="K144" s="22">
        <f t="shared" si="72"/>
        <v>0.5</v>
      </c>
      <c r="L144" s="22">
        <f t="shared" si="73"/>
        <v>0.47</v>
      </c>
      <c r="M144" s="22">
        <f t="shared" si="74"/>
        <v>0.46</v>
      </c>
      <c r="N144" s="22">
        <f t="shared" si="75"/>
        <v>0.47</v>
      </c>
      <c r="O144" s="22">
        <f t="shared" si="76"/>
        <v>0.48</v>
      </c>
      <c r="P144" s="22">
        <f t="shared" si="77"/>
        <v>0.47</v>
      </c>
      <c r="Q144" s="22" t="str">
        <f t="shared" si="78"/>
        <v>..</v>
      </c>
      <c r="R144" s="22">
        <f t="shared" si="79"/>
        <v>0.48</v>
      </c>
      <c r="S144" s="32">
        <v>9377</v>
      </c>
      <c r="T144" s="31">
        <f t="shared" si="80"/>
        <v>0.25</v>
      </c>
      <c r="U144" s="31">
        <f t="shared" si="81"/>
        <v>0.25</v>
      </c>
      <c r="V144" s="38">
        <v>9377</v>
      </c>
      <c r="W144" s="39">
        <f t="shared" si="82"/>
        <v>2375</v>
      </c>
      <c r="X144" s="39">
        <v>135</v>
      </c>
      <c r="Y144" s="39">
        <v>200</v>
      </c>
      <c r="Z144" s="39">
        <v>169</v>
      </c>
      <c r="AA144" s="39">
        <v>586</v>
      </c>
      <c r="AB144" s="39">
        <v>43</v>
      </c>
      <c r="AC144" s="39">
        <v>0</v>
      </c>
      <c r="AD144" s="39">
        <v>1133</v>
      </c>
      <c r="AE144" s="39">
        <v>135</v>
      </c>
      <c r="AF144" s="39">
        <v>230</v>
      </c>
      <c r="AG144" s="39">
        <v>195</v>
      </c>
      <c r="AH144" s="39">
        <v>634</v>
      </c>
      <c r="AI144" s="39">
        <v>48</v>
      </c>
      <c r="AJ144" s="39">
        <v>0</v>
      </c>
      <c r="AK144" s="39">
        <v>1242</v>
      </c>
    </row>
    <row r="145" spans="1:37" ht="12.75">
      <c r="A145" t="s">
        <v>342</v>
      </c>
      <c r="B145" s="35"/>
      <c r="C145" s="64" t="s">
        <v>215</v>
      </c>
      <c r="D145" s="32">
        <v>124</v>
      </c>
      <c r="E145" s="22">
        <f t="shared" si="66"/>
        <v>0.03</v>
      </c>
      <c r="F145" s="22">
        <f t="shared" si="67"/>
        <v>0.06</v>
      </c>
      <c r="G145" s="22">
        <f t="shared" si="68"/>
        <v>0.07</v>
      </c>
      <c r="H145" s="22">
        <f t="shared" si="69"/>
        <v>0.17</v>
      </c>
      <c r="I145" s="22">
        <f t="shared" si="70"/>
        <v>0.81</v>
      </c>
      <c r="J145" s="22">
        <f t="shared" si="71"/>
        <v>0.02</v>
      </c>
      <c r="K145" s="22">
        <f t="shared" si="72"/>
        <v>0.5</v>
      </c>
      <c r="L145" s="22">
        <f t="shared" si="73"/>
        <v>0.75</v>
      </c>
      <c r="M145" s="22">
        <f t="shared" si="74"/>
        <v>0.44</v>
      </c>
      <c r="N145" s="22">
        <f t="shared" si="75"/>
        <v>0.57</v>
      </c>
      <c r="O145" s="22">
        <f t="shared" si="76"/>
        <v>0.36</v>
      </c>
      <c r="P145" s="22">
        <f t="shared" si="77"/>
        <v>0.67</v>
      </c>
      <c r="Q145" s="22" t="str">
        <f t="shared" si="78"/>
        <v>..</v>
      </c>
      <c r="R145" s="22">
        <f t="shared" si="79"/>
        <v>0.4</v>
      </c>
      <c r="S145" s="32">
        <v>124</v>
      </c>
      <c r="T145" s="31">
        <f t="shared" si="80"/>
        <v>1</v>
      </c>
      <c r="U145" s="31">
        <f t="shared" si="81"/>
        <v>1</v>
      </c>
      <c r="V145" s="38">
        <v>124</v>
      </c>
      <c r="W145" s="39">
        <f t="shared" si="82"/>
        <v>124</v>
      </c>
      <c r="X145" s="39">
        <v>2</v>
      </c>
      <c r="Y145" s="39">
        <v>6</v>
      </c>
      <c r="Z145" s="39">
        <v>4</v>
      </c>
      <c r="AA145" s="39">
        <v>36</v>
      </c>
      <c r="AB145" s="39">
        <v>2</v>
      </c>
      <c r="AC145" s="39">
        <v>0</v>
      </c>
      <c r="AD145" s="39">
        <v>50</v>
      </c>
      <c r="AE145" s="39">
        <v>2</v>
      </c>
      <c r="AF145" s="39">
        <v>2</v>
      </c>
      <c r="AG145" s="39">
        <v>5</v>
      </c>
      <c r="AH145" s="39">
        <v>64</v>
      </c>
      <c r="AI145" s="39">
        <v>1</v>
      </c>
      <c r="AJ145" s="39">
        <v>0</v>
      </c>
      <c r="AK145" s="39">
        <v>74</v>
      </c>
    </row>
    <row r="146" spans="1:37" ht="12.75">
      <c r="A146" t="s">
        <v>343</v>
      </c>
      <c r="B146" s="35"/>
      <c r="C146" s="64" t="s">
        <v>216</v>
      </c>
      <c r="D146" s="32">
        <v>1144</v>
      </c>
      <c r="E146" s="22">
        <f t="shared" si="66"/>
        <v>0.01</v>
      </c>
      <c r="F146" s="22">
        <f t="shared" si="67"/>
        <v>0.05</v>
      </c>
      <c r="G146" s="22">
        <f t="shared" si="68"/>
        <v>0.1</v>
      </c>
      <c r="H146" s="22">
        <f t="shared" si="69"/>
        <v>0.16</v>
      </c>
      <c r="I146" s="22">
        <f t="shared" si="70"/>
        <v>0.72</v>
      </c>
      <c r="J146" s="22">
        <f t="shared" si="71"/>
        <v>0.13</v>
      </c>
      <c r="K146" s="22">
        <f t="shared" si="72"/>
        <v>0.43</v>
      </c>
      <c r="L146" s="22">
        <f t="shared" si="73"/>
        <v>0.31</v>
      </c>
      <c r="M146" s="22">
        <f t="shared" si="74"/>
        <v>0.48</v>
      </c>
      <c r="N146" s="22">
        <f t="shared" si="75"/>
        <v>0.43</v>
      </c>
      <c r="O146" s="22">
        <f t="shared" si="76"/>
        <v>0.38</v>
      </c>
      <c r="P146" s="22">
        <f t="shared" si="77"/>
        <v>0.26</v>
      </c>
      <c r="Q146" s="22" t="str">
        <f t="shared" si="78"/>
        <v>..</v>
      </c>
      <c r="R146" s="22">
        <f t="shared" si="79"/>
        <v>0.37</v>
      </c>
      <c r="S146" s="32">
        <v>1144</v>
      </c>
      <c r="T146" s="31">
        <f t="shared" si="80"/>
        <v>1</v>
      </c>
      <c r="U146" s="31">
        <f t="shared" si="81"/>
        <v>1</v>
      </c>
      <c r="V146" s="38">
        <v>1144</v>
      </c>
      <c r="W146" s="39">
        <f t="shared" si="82"/>
        <v>1144</v>
      </c>
      <c r="X146" s="39">
        <v>3</v>
      </c>
      <c r="Y146" s="39">
        <v>17</v>
      </c>
      <c r="Z146" s="39">
        <v>57</v>
      </c>
      <c r="AA146" s="39">
        <v>312</v>
      </c>
      <c r="AB146" s="39">
        <v>38</v>
      </c>
      <c r="AC146" s="39">
        <v>0</v>
      </c>
      <c r="AD146" s="39">
        <v>427</v>
      </c>
      <c r="AE146" s="39">
        <v>4</v>
      </c>
      <c r="AF146" s="39">
        <v>38</v>
      </c>
      <c r="AG146" s="39">
        <v>61</v>
      </c>
      <c r="AH146" s="39">
        <v>508</v>
      </c>
      <c r="AI146" s="39">
        <v>106</v>
      </c>
      <c r="AJ146" s="39">
        <v>0</v>
      </c>
      <c r="AK146" s="39">
        <v>717</v>
      </c>
    </row>
    <row r="147" spans="1:37" ht="12.75">
      <c r="A147" t="s">
        <v>344</v>
      </c>
      <c r="B147" s="35"/>
      <c r="C147" s="64" t="s">
        <v>217</v>
      </c>
      <c r="D147" s="32">
        <v>125</v>
      </c>
      <c r="E147" s="22">
        <f t="shared" si="66"/>
        <v>0.03</v>
      </c>
      <c r="F147" s="22">
        <f t="shared" si="67"/>
        <v>0.06</v>
      </c>
      <c r="G147" s="22">
        <f t="shared" si="68"/>
        <v>0.04</v>
      </c>
      <c r="H147" s="22">
        <f t="shared" si="69"/>
        <v>0.14</v>
      </c>
      <c r="I147" s="22">
        <f t="shared" si="70"/>
        <v>0.82</v>
      </c>
      <c r="J147" s="22">
        <f t="shared" si="71"/>
        <v>0.05</v>
      </c>
      <c r="K147" s="22">
        <f t="shared" si="72"/>
        <v>0.5</v>
      </c>
      <c r="L147" s="22">
        <f t="shared" si="73"/>
        <v>0.63</v>
      </c>
      <c r="M147" s="22">
        <f t="shared" si="74"/>
        <v>0.8</v>
      </c>
      <c r="N147" s="22">
        <f t="shared" si="75"/>
        <v>0.65</v>
      </c>
      <c r="O147" s="22">
        <f t="shared" si="76"/>
        <v>0.17</v>
      </c>
      <c r="P147" s="22">
        <f t="shared" si="77"/>
        <v>0.17</v>
      </c>
      <c r="Q147" s="22" t="str">
        <f t="shared" si="78"/>
        <v>..</v>
      </c>
      <c r="R147" s="22">
        <f t="shared" si="79"/>
        <v>0.23</v>
      </c>
      <c r="S147" s="32">
        <v>125</v>
      </c>
      <c r="T147" s="31">
        <f t="shared" si="80"/>
        <v>1</v>
      </c>
      <c r="U147" s="31">
        <f t="shared" si="81"/>
        <v>1</v>
      </c>
      <c r="V147" s="38">
        <v>125</v>
      </c>
      <c r="W147" s="39">
        <f t="shared" si="82"/>
        <v>125</v>
      </c>
      <c r="X147" s="39">
        <v>2</v>
      </c>
      <c r="Y147" s="39">
        <v>5</v>
      </c>
      <c r="Z147" s="39">
        <v>4</v>
      </c>
      <c r="AA147" s="39">
        <v>17</v>
      </c>
      <c r="AB147" s="39">
        <v>1</v>
      </c>
      <c r="AC147" s="39">
        <v>0</v>
      </c>
      <c r="AD147" s="39">
        <v>29</v>
      </c>
      <c r="AE147" s="39">
        <v>2</v>
      </c>
      <c r="AF147" s="39">
        <v>3</v>
      </c>
      <c r="AG147" s="39">
        <v>1</v>
      </c>
      <c r="AH147" s="39">
        <v>85</v>
      </c>
      <c r="AI147" s="39">
        <v>5</v>
      </c>
      <c r="AJ147" s="39">
        <v>0</v>
      </c>
      <c r="AK147" s="39">
        <v>96</v>
      </c>
    </row>
    <row r="148" spans="1:37" ht="12.75">
      <c r="A148" t="s">
        <v>45</v>
      </c>
      <c r="B148" s="35"/>
      <c r="C148" s="64" t="s">
        <v>220</v>
      </c>
      <c r="D148" s="32">
        <v>0</v>
      </c>
      <c r="E148" s="22" t="str">
        <f t="shared" si="66"/>
        <v>..</v>
      </c>
      <c r="F148" s="22" t="str">
        <f t="shared" si="67"/>
        <v>..</v>
      </c>
      <c r="G148" s="22" t="str">
        <f t="shared" si="68"/>
        <v>..</v>
      </c>
      <c r="H148" s="22" t="str">
        <f t="shared" si="69"/>
        <v>..</v>
      </c>
      <c r="I148" s="22" t="str">
        <f t="shared" si="70"/>
        <v>..</v>
      </c>
      <c r="J148" s="22" t="str">
        <f t="shared" si="71"/>
        <v>..</v>
      </c>
      <c r="K148" s="22" t="str">
        <f t="shared" si="72"/>
        <v>..</v>
      </c>
      <c r="L148" s="22" t="str">
        <f t="shared" si="73"/>
        <v>..</v>
      </c>
      <c r="M148" s="22" t="str">
        <f t="shared" si="74"/>
        <v>..</v>
      </c>
      <c r="N148" s="22" t="str">
        <f t="shared" si="75"/>
        <v>..</v>
      </c>
      <c r="O148" s="22" t="str">
        <f t="shared" si="76"/>
        <v>..</v>
      </c>
      <c r="P148" s="22" t="str">
        <f t="shared" si="77"/>
        <v>..</v>
      </c>
      <c r="Q148" s="22" t="str">
        <f t="shared" si="78"/>
        <v>..</v>
      </c>
      <c r="R148" s="22" t="str">
        <f t="shared" si="79"/>
        <v>..</v>
      </c>
      <c r="S148" s="32">
        <v>15847</v>
      </c>
      <c r="T148" s="31">
        <f t="shared" si="80"/>
        <v>0</v>
      </c>
      <c r="U148" s="31">
        <f t="shared" si="81"/>
        <v>0</v>
      </c>
      <c r="V148" s="38">
        <v>15847</v>
      </c>
      <c r="W148" s="39">
        <f t="shared" si="82"/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</row>
    <row r="149" spans="1:37" ht="12.75">
      <c r="A149" t="s">
        <v>46</v>
      </c>
      <c r="B149" s="35"/>
      <c r="C149" s="64" t="s">
        <v>221</v>
      </c>
      <c r="D149" s="32">
        <v>0</v>
      </c>
      <c r="E149" s="22" t="str">
        <f t="shared" si="66"/>
        <v>..</v>
      </c>
      <c r="F149" s="22" t="str">
        <f t="shared" si="67"/>
        <v>..</v>
      </c>
      <c r="G149" s="22" t="str">
        <f t="shared" si="68"/>
        <v>..</v>
      </c>
      <c r="H149" s="22" t="str">
        <f t="shared" si="69"/>
        <v>..</v>
      </c>
      <c r="I149" s="22" t="str">
        <f t="shared" si="70"/>
        <v>..</v>
      </c>
      <c r="J149" s="22" t="str">
        <f t="shared" si="71"/>
        <v>..</v>
      </c>
      <c r="K149" s="22" t="str">
        <f t="shared" si="72"/>
        <v>..</v>
      </c>
      <c r="L149" s="22" t="str">
        <f t="shared" si="73"/>
        <v>..</v>
      </c>
      <c r="M149" s="22" t="str">
        <f t="shared" si="74"/>
        <v>..</v>
      </c>
      <c r="N149" s="22" t="str">
        <f t="shared" si="75"/>
        <v>..</v>
      </c>
      <c r="O149" s="22" t="str">
        <f t="shared" si="76"/>
        <v>..</v>
      </c>
      <c r="P149" s="22" t="str">
        <f t="shared" si="77"/>
        <v>..</v>
      </c>
      <c r="Q149" s="22" t="str">
        <f t="shared" si="78"/>
        <v>..</v>
      </c>
      <c r="R149" s="22" t="str">
        <f t="shared" si="79"/>
        <v>..</v>
      </c>
      <c r="S149" s="32">
        <v>408</v>
      </c>
      <c r="T149" s="31">
        <f t="shared" si="80"/>
        <v>0</v>
      </c>
      <c r="U149" s="31">
        <f t="shared" si="81"/>
        <v>0</v>
      </c>
      <c r="V149" s="38">
        <v>408</v>
      </c>
      <c r="W149" s="39">
        <f t="shared" si="82"/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</row>
    <row r="150" spans="1:37" ht="12.75">
      <c r="A150" t="s">
        <v>346</v>
      </c>
      <c r="B150" s="35"/>
      <c r="C150" s="64" t="s">
        <v>222</v>
      </c>
      <c r="D150" s="32">
        <v>80</v>
      </c>
      <c r="E150" s="22">
        <f t="shared" si="66"/>
        <v>0.11</v>
      </c>
      <c r="F150" s="22">
        <f t="shared" si="67"/>
        <v>0.05</v>
      </c>
      <c r="G150" s="22">
        <f t="shared" si="68"/>
        <v>0.15</v>
      </c>
      <c r="H150" s="22">
        <f t="shared" si="69"/>
        <v>0.31</v>
      </c>
      <c r="I150" s="22">
        <f t="shared" si="70"/>
        <v>0.59</v>
      </c>
      <c r="J150" s="22">
        <f t="shared" si="71"/>
        <v>0.1</v>
      </c>
      <c r="K150" s="22">
        <f t="shared" si="72"/>
        <v>0.56</v>
      </c>
      <c r="L150" s="22">
        <f t="shared" si="73"/>
        <v>0.5</v>
      </c>
      <c r="M150" s="22">
        <f t="shared" si="74"/>
        <v>0.5</v>
      </c>
      <c r="N150" s="22">
        <f t="shared" si="75"/>
        <v>0.52</v>
      </c>
      <c r="O150" s="22">
        <f t="shared" si="76"/>
        <v>0.6</v>
      </c>
      <c r="P150" s="22">
        <f t="shared" si="77"/>
        <v>0.38</v>
      </c>
      <c r="Q150" s="22" t="str">
        <f t="shared" si="78"/>
        <v>..</v>
      </c>
      <c r="R150" s="22">
        <f t="shared" si="79"/>
        <v>0.55</v>
      </c>
      <c r="S150" s="32">
        <v>80</v>
      </c>
      <c r="T150" s="31">
        <f t="shared" si="80"/>
        <v>1</v>
      </c>
      <c r="U150" s="31">
        <f t="shared" si="81"/>
        <v>1</v>
      </c>
      <c r="V150" s="38">
        <v>80</v>
      </c>
      <c r="W150" s="39">
        <f t="shared" si="82"/>
        <v>80</v>
      </c>
      <c r="X150" s="39">
        <v>5</v>
      </c>
      <c r="Y150" s="39">
        <v>2</v>
      </c>
      <c r="Z150" s="39">
        <v>6</v>
      </c>
      <c r="AA150" s="39">
        <v>28</v>
      </c>
      <c r="AB150" s="39">
        <v>3</v>
      </c>
      <c r="AC150" s="39">
        <v>0</v>
      </c>
      <c r="AD150" s="39">
        <v>44</v>
      </c>
      <c r="AE150" s="39">
        <v>4</v>
      </c>
      <c r="AF150" s="39">
        <v>2</v>
      </c>
      <c r="AG150" s="39">
        <v>6</v>
      </c>
      <c r="AH150" s="39">
        <v>19</v>
      </c>
      <c r="AI150" s="39">
        <v>5</v>
      </c>
      <c r="AJ150" s="39">
        <v>0</v>
      </c>
      <c r="AK150" s="39">
        <v>36</v>
      </c>
    </row>
    <row r="151" spans="1:37" ht="12.75">
      <c r="A151" t="s">
        <v>317</v>
      </c>
      <c r="B151" s="35"/>
      <c r="C151" s="64" t="s">
        <v>172</v>
      </c>
      <c r="D151" s="32">
        <v>401</v>
      </c>
      <c r="E151" s="22">
        <f t="shared" si="66"/>
        <v>0.05</v>
      </c>
      <c r="F151" s="22">
        <f t="shared" si="67"/>
        <v>0.06</v>
      </c>
      <c r="G151" s="22">
        <f t="shared" si="68"/>
        <v>0.02</v>
      </c>
      <c r="H151" s="22">
        <f t="shared" si="69"/>
        <v>0.13</v>
      </c>
      <c r="I151" s="22">
        <f t="shared" si="70"/>
        <v>0.84</v>
      </c>
      <c r="J151" s="22">
        <f t="shared" si="71"/>
        <v>0.03</v>
      </c>
      <c r="K151" s="22">
        <f t="shared" si="72"/>
        <v>0.47</v>
      </c>
      <c r="L151" s="22">
        <f t="shared" si="73"/>
        <v>0.58</v>
      </c>
      <c r="M151" s="22">
        <f t="shared" si="74"/>
        <v>0.14</v>
      </c>
      <c r="N151" s="22">
        <f t="shared" si="75"/>
        <v>0.48</v>
      </c>
      <c r="O151" s="22">
        <f t="shared" si="76"/>
        <v>0.3</v>
      </c>
      <c r="P151" s="22">
        <f t="shared" si="77"/>
        <v>0.33</v>
      </c>
      <c r="Q151" s="22" t="str">
        <f t="shared" si="78"/>
        <v>..</v>
      </c>
      <c r="R151" s="22">
        <f t="shared" si="79"/>
        <v>0.33</v>
      </c>
      <c r="S151" s="32">
        <v>401</v>
      </c>
      <c r="T151" s="31">
        <f t="shared" si="80"/>
        <v>1</v>
      </c>
      <c r="U151" s="31">
        <f t="shared" si="81"/>
        <v>1</v>
      </c>
      <c r="V151" s="38">
        <v>401</v>
      </c>
      <c r="W151" s="39">
        <f t="shared" si="82"/>
        <v>401</v>
      </c>
      <c r="X151" s="39">
        <v>9</v>
      </c>
      <c r="Y151" s="39">
        <v>15</v>
      </c>
      <c r="Z151" s="39">
        <v>1</v>
      </c>
      <c r="AA151" s="39">
        <v>102</v>
      </c>
      <c r="AB151" s="39">
        <v>4</v>
      </c>
      <c r="AC151" s="39">
        <v>0</v>
      </c>
      <c r="AD151" s="39">
        <v>131</v>
      </c>
      <c r="AE151" s="39">
        <v>10</v>
      </c>
      <c r="AF151" s="39">
        <v>11</v>
      </c>
      <c r="AG151" s="39">
        <v>6</v>
      </c>
      <c r="AH151" s="39">
        <v>235</v>
      </c>
      <c r="AI151" s="39">
        <v>8</v>
      </c>
      <c r="AJ151" s="39">
        <v>0</v>
      </c>
      <c r="AK151" s="39">
        <v>270</v>
      </c>
    </row>
    <row r="152" spans="1:37" ht="12.75">
      <c r="A152" t="s">
        <v>326</v>
      </c>
      <c r="B152" s="35"/>
      <c r="C152" s="64" t="s">
        <v>87</v>
      </c>
      <c r="D152" s="32">
        <v>146</v>
      </c>
      <c r="E152" s="22">
        <f t="shared" si="66"/>
        <v>0.01</v>
      </c>
      <c r="F152" s="22">
        <f t="shared" si="67"/>
        <v>0.06</v>
      </c>
      <c r="G152" s="22">
        <f t="shared" si="68"/>
        <v>0.07</v>
      </c>
      <c r="H152" s="22">
        <f t="shared" si="69"/>
        <v>0.14</v>
      </c>
      <c r="I152" s="22">
        <f t="shared" si="70"/>
        <v>0.8</v>
      </c>
      <c r="J152" s="22">
        <f t="shared" si="71"/>
        <v>0.06</v>
      </c>
      <c r="K152" s="22">
        <f t="shared" si="72"/>
        <v>1</v>
      </c>
      <c r="L152" s="22">
        <f t="shared" si="73"/>
        <v>0.11</v>
      </c>
      <c r="M152" s="22">
        <f t="shared" si="74"/>
        <v>0.4</v>
      </c>
      <c r="N152" s="22">
        <f t="shared" si="75"/>
        <v>0.3</v>
      </c>
      <c r="O152" s="22">
        <f t="shared" si="76"/>
        <v>0.28</v>
      </c>
      <c r="P152" s="22">
        <f t="shared" si="77"/>
        <v>0.44</v>
      </c>
      <c r="Q152" s="22" t="str">
        <f t="shared" si="78"/>
        <v>..</v>
      </c>
      <c r="R152" s="22">
        <f t="shared" si="79"/>
        <v>0.29</v>
      </c>
      <c r="S152" s="32">
        <v>146</v>
      </c>
      <c r="T152" s="31">
        <f t="shared" si="80"/>
        <v>1</v>
      </c>
      <c r="U152" s="31">
        <f t="shared" si="81"/>
        <v>1</v>
      </c>
      <c r="V152" s="38">
        <v>146</v>
      </c>
      <c r="W152" s="39">
        <f t="shared" si="82"/>
        <v>146</v>
      </c>
      <c r="X152" s="39">
        <v>1</v>
      </c>
      <c r="Y152" s="39">
        <v>1</v>
      </c>
      <c r="Z152" s="39">
        <v>4</v>
      </c>
      <c r="AA152" s="39">
        <v>33</v>
      </c>
      <c r="AB152" s="39">
        <v>4</v>
      </c>
      <c r="AC152" s="39">
        <v>0</v>
      </c>
      <c r="AD152" s="39">
        <v>43</v>
      </c>
      <c r="AE152" s="39">
        <v>0</v>
      </c>
      <c r="AF152" s="39">
        <v>8</v>
      </c>
      <c r="AG152" s="39">
        <v>6</v>
      </c>
      <c r="AH152" s="39">
        <v>84</v>
      </c>
      <c r="AI152" s="39">
        <v>5</v>
      </c>
      <c r="AJ152" s="39">
        <v>0</v>
      </c>
      <c r="AK152" s="39">
        <v>103</v>
      </c>
    </row>
    <row r="153" spans="1:37" ht="12.75">
      <c r="A153" t="s">
        <v>347</v>
      </c>
      <c r="B153" s="79"/>
      <c r="C153" s="81" t="s">
        <v>223</v>
      </c>
      <c r="D153" s="32">
        <v>0</v>
      </c>
      <c r="E153" s="22" t="str">
        <f t="shared" si="66"/>
        <v>..</v>
      </c>
      <c r="F153" s="22" t="str">
        <f t="shared" si="67"/>
        <v>..</v>
      </c>
      <c r="G153" s="22" t="str">
        <f t="shared" si="68"/>
        <v>..</v>
      </c>
      <c r="H153" s="22" t="str">
        <f t="shared" si="69"/>
        <v>..</v>
      </c>
      <c r="I153" s="22" t="str">
        <f t="shared" si="70"/>
        <v>..</v>
      </c>
      <c r="J153" s="22" t="str">
        <f t="shared" si="71"/>
        <v>..</v>
      </c>
      <c r="K153" s="22" t="str">
        <f t="shared" si="72"/>
        <v>..</v>
      </c>
      <c r="L153" s="22" t="str">
        <f t="shared" si="73"/>
        <v>..</v>
      </c>
      <c r="M153" s="22" t="str">
        <f t="shared" si="74"/>
        <v>..</v>
      </c>
      <c r="N153" s="22" t="str">
        <f t="shared" si="75"/>
        <v>..</v>
      </c>
      <c r="O153" s="22" t="str">
        <f t="shared" si="76"/>
        <v>..</v>
      </c>
      <c r="P153" s="22" t="str">
        <f t="shared" si="77"/>
        <v>..</v>
      </c>
      <c r="Q153" s="22" t="str">
        <f t="shared" si="78"/>
        <v>..</v>
      </c>
      <c r="R153" s="22" t="str">
        <f t="shared" si="79"/>
        <v>..</v>
      </c>
      <c r="S153" s="32">
        <v>1005</v>
      </c>
      <c r="T153" s="31">
        <f t="shared" si="80"/>
        <v>0</v>
      </c>
      <c r="U153" s="31">
        <f t="shared" si="81"/>
        <v>0</v>
      </c>
      <c r="V153" s="38">
        <v>1005</v>
      </c>
      <c r="W153" s="39">
        <f t="shared" si="82"/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0</v>
      </c>
    </row>
    <row r="154" spans="1:37" ht="12.75">
      <c r="A154" t="s">
        <v>348</v>
      </c>
      <c r="B154" s="35"/>
      <c r="C154" s="64" t="s">
        <v>225</v>
      </c>
      <c r="D154" s="32">
        <v>80</v>
      </c>
      <c r="E154" s="22">
        <f t="shared" si="66"/>
        <v>0.06</v>
      </c>
      <c r="F154" s="22">
        <f t="shared" si="67"/>
        <v>0.04</v>
      </c>
      <c r="G154" s="22">
        <f t="shared" si="68"/>
        <v>0.41</v>
      </c>
      <c r="H154" s="22">
        <f t="shared" si="69"/>
        <v>0.51</v>
      </c>
      <c r="I154" s="22">
        <f t="shared" si="70"/>
        <v>0.49</v>
      </c>
      <c r="J154" s="22">
        <f t="shared" si="71"/>
        <v>0</v>
      </c>
      <c r="K154" s="22">
        <f t="shared" si="72"/>
        <v>0.6</v>
      </c>
      <c r="L154" s="22">
        <f t="shared" si="73"/>
        <v>0.33</v>
      </c>
      <c r="M154" s="22">
        <f t="shared" si="74"/>
        <v>0.21</v>
      </c>
      <c r="N154" s="22">
        <f t="shared" si="75"/>
        <v>0.27</v>
      </c>
      <c r="O154" s="22">
        <f t="shared" si="76"/>
        <v>0.49</v>
      </c>
      <c r="P154" s="22" t="str">
        <f t="shared" si="77"/>
        <v>..</v>
      </c>
      <c r="Q154" s="22" t="str">
        <f t="shared" si="78"/>
        <v>..</v>
      </c>
      <c r="R154" s="22">
        <f t="shared" si="79"/>
        <v>0.38</v>
      </c>
      <c r="S154" s="32">
        <v>3914</v>
      </c>
      <c r="T154" s="31">
        <f t="shared" si="80"/>
        <v>0.02</v>
      </c>
      <c r="U154" s="31">
        <f t="shared" si="81"/>
        <v>0.02</v>
      </c>
      <c r="V154" s="38">
        <v>3914</v>
      </c>
      <c r="W154" s="39">
        <f t="shared" si="82"/>
        <v>80</v>
      </c>
      <c r="X154" s="39">
        <v>3</v>
      </c>
      <c r="Y154" s="39">
        <v>1</v>
      </c>
      <c r="Z154" s="39">
        <v>7</v>
      </c>
      <c r="AA154" s="39">
        <v>19</v>
      </c>
      <c r="AB154" s="39">
        <v>0</v>
      </c>
      <c r="AC154" s="39">
        <v>0</v>
      </c>
      <c r="AD154" s="39">
        <v>30</v>
      </c>
      <c r="AE154" s="39">
        <v>2</v>
      </c>
      <c r="AF154" s="39">
        <v>2</v>
      </c>
      <c r="AG154" s="39">
        <v>26</v>
      </c>
      <c r="AH154" s="39">
        <v>20</v>
      </c>
      <c r="AI154" s="39">
        <v>0</v>
      </c>
      <c r="AJ154" s="39">
        <v>0</v>
      </c>
      <c r="AK154" s="39">
        <v>50</v>
      </c>
    </row>
    <row r="155" spans="1:37" ht="12.75">
      <c r="A155" t="s">
        <v>349</v>
      </c>
      <c r="B155" s="79"/>
      <c r="C155" s="81" t="s">
        <v>226</v>
      </c>
      <c r="D155" s="32">
        <v>55325</v>
      </c>
      <c r="E155" s="22">
        <f t="shared" si="66"/>
        <v>0.12</v>
      </c>
      <c r="F155" s="22">
        <f t="shared" si="67"/>
        <v>0.24</v>
      </c>
      <c r="G155" s="22">
        <f t="shared" si="68"/>
        <v>0.18</v>
      </c>
      <c r="H155" s="22">
        <f t="shared" si="69"/>
        <v>0.54</v>
      </c>
      <c r="I155" s="22">
        <f t="shared" si="70"/>
        <v>0.43</v>
      </c>
      <c r="J155" s="22">
        <f t="shared" si="71"/>
        <v>0.04</v>
      </c>
      <c r="K155" s="22">
        <f t="shared" si="72"/>
        <v>0.51</v>
      </c>
      <c r="L155" s="22">
        <f t="shared" si="73"/>
        <v>0.51</v>
      </c>
      <c r="M155" s="22">
        <f t="shared" si="74"/>
        <v>0.51</v>
      </c>
      <c r="N155" s="22">
        <f t="shared" si="75"/>
        <v>0.51</v>
      </c>
      <c r="O155" s="22">
        <f t="shared" si="76"/>
        <v>0.59</v>
      </c>
      <c r="P155" s="22">
        <f t="shared" si="77"/>
        <v>0.59</v>
      </c>
      <c r="Q155" s="22" t="str">
        <f t="shared" si="78"/>
        <v>..</v>
      </c>
      <c r="R155" s="22">
        <f t="shared" si="79"/>
        <v>0.55</v>
      </c>
      <c r="S155" s="32">
        <v>55325</v>
      </c>
      <c r="T155" s="31">
        <f t="shared" si="80"/>
        <v>1</v>
      </c>
      <c r="U155" s="31">
        <f t="shared" si="81"/>
        <v>1</v>
      </c>
      <c r="V155" s="38">
        <v>55325</v>
      </c>
      <c r="W155" s="39">
        <f t="shared" si="82"/>
        <v>55325</v>
      </c>
      <c r="X155" s="39">
        <v>3456</v>
      </c>
      <c r="Y155" s="39">
        <v>6609</v>
      </c>
      <c r="Z155" s="39">
        <v>5115</v>
      </c>
      <c r="AA155" s="39">
        <v>13975</v>
      </c>
      <c r="AB155" s="39">
        <v>1150</v>
      </c>
      <c r="AC155" s="39">
        <v>0</v>
      </c>
      <c r="AD155" s="39">
        <v>30305</v>
      </c>
      <c r="AE155" s="39">
        <v>3275</v>
      </c>
      <c r="AF155" s="39">
        <v>6422</v>
      </c>
      <c r="AG155" s="39">
        <v>4901</v>
      </c>
      <c r="AH155" s="39">
        <v>9621</v>
      </c>
      <c r="AI155" s="39">
        <v>801</v>
      </c>
      <c r="AJ155" s="39">
        <v>0</v>
      </c>
      <c r="AK155" s="39">
        <v>25020</v>
      </c>
    </row>
    <row r="156" spans="1:37" ht="12.75">
      <c r="A156" t="s">
        <v>71</v>
      </c>
      <c r="B156" s="35"/>
      <c r="C156" s="64" t="s">
        <v>389</v>
      </c>
      <c r="D156" s="32">
        <v>0</v>
      </c>
      <c r="E156" s="22" t="str">
        <f t="shared" si="66"/>
        <v>..</v>
      </c>
      <c r="F156" s="22" t="str">
        <f t="shared" si="67"/>
        <v>..</v>
      </c>
      <c r="G156" s="22" t="str">
        <f t="shared" si="68"/>
        <v>..</v>
      </c>
      <c r="H156" s="22" t="str">
        <f t="shared" si="69"/>
        <v>..</v>
      </c>
      <c r="I156" s="22" t="str">
        <f t="shared" si="70"/>
        <v>..</v>
      </c>
      <c r="J156" s="22" t="str">
        <f t="shared" si="71"/>
        <v>..</v>
      </c>
      <c r="K156" s="22" t="str">
        <f t="shared" si="72"/>
        <v>..</v>
      </c>
      <c r="L156" s="22" t="str">
        <f t="shared" si="73"/>
        <v>..</v>
      </c>
      <c r="M156" s="22" t="str">
        <f t="shared" si="74"/>
        <v>..</v>
      </c>
      <c r="N156" s="22" t="str">
        <f t="shared" si="75"/>
        <v>..</v>
      </c>
      <c r="O156" s="22" t="str">
        <f t="shared" si="76"/>
        <v>..</v>
      </c>
      <c r="P156" s="22" t="str">
        <f t="shared" si="77"/>
        <v>..</v>
      </c>
      <c r="Q156" s="22" t="str">
        <f t="shared" si="78"/>
        <v>..</v>
      </c>
      <c r="R156" s="22" t="str">
        <f t="shared" si="79"/>
        <v>..</v>
      </c>
      <c r="S156" s="32">
        <v>0</v>
      </c>
      <c r="T156" s="31" t="str">
        <f t="shared" si="80"/>
        <v>..</v>
      </c>
      <c r="U156" s="31" t="str">
        <f t="shared" si="81"/>
        <v>..</v>
      </c>
      <c r="V156" s="38">
        <v>0</v>
      </c>
      <c r="W156" s="39">
        <f t="shared" si="82"/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</row>
    <row r="157" spans="1:37" ht="12.75">
      <c r="A157" t="s">
        <v>75</v>
      </c>
      <c r="B157" s="35"/>
      <c r="C157" s="64" t="s">
        <v>387</v>
      </c>
      <c r="D157" s="32">
        <v>2</v>
      </c>
      <c r="E157" s="22">
        <f t="shared" si="66"/>
        <v>0</v>
      </c>
      <c r="F157" s="22">
        <f t="shared" si="67"/>
        <v>0</v>
      </c>
      <c r="G157" s="22">
        <f t="shared" si="68"/>
        <v>0</v>
      </c>
      <c r="H157" s="22">
        <f t="shared" si="69"/>
        <v>0</v>
      </c>
      <c r="I157" s="22">
        <f t="shared" si="70"/>
        <v>1</v>
      </c>
      <c r="J157" s="22">
        <f t="shared" si="71"/>
        <v>0</v>
      </c>
      <c r="K157" s="22" t="str">
        <f t="shared" si="72"/>
        <v>..</v>
      </c>
      <c r="L157" s="22" t="str">
        <f t="shared" si="73"/>
        <v>..</v>
      </c>
      <c r="M157" s="22" t="str">
        <f t="shared" si="74"/>
        <v>..</v>
      </c>
      <c r="N157" s="22" t="str">
        <f t="shared" si="75"/>
        <v>..</v>
      </c>
      <c r="O157" s="22">
        <f t="shared" si="76"/>
        <v>0</v>
      </c>
      <c r="P157" s="22" t="str">
        <f t="shared" si="77"/>
        <v>..</v>
      </c>
      <c r="Q157" s="22" t="str">
        <f t="shared" si="78"/>
        <v>..</v>
      </c>
      <c r="R157" s="22">
        <f t="shared" si="79"/>
        <v>0</v>
      </c>
      <c r="S157" s="32">
        <v>2</v>
      </c>
      <c r="T157" s="31">
        <f t="shared" si="80"/>
        <v>1</v>
      </c>
      <c r="U157" s="31">
        <f t="shared" si="81"/>
        <v>1</v>
      </c>
      <c r="V157" s="38">
        <v>2</v>
      </c>
      <c r="W157" s="39">
        <f t="shared" si="82"/>
        <v>2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2</v>
      </c>
      <c r="AI157" s="39">
        <v>0</v>
      </c>
      <c r="AJ157" s="39">
        <v>0</v>
      </c>
      <c r="AK157" s="39">
        <v>2</v>
      </c>
    </row>
    <row r="158" spans="1:37" ht="12.75">
      <c r="A158" t="s">
        <v>123</v>
      </c>
      <c r="B158" s="35"/>
      <c r="C158" s="64" t="s">
        <v>124</v>
      </c>
      <c r="D158" s="32">
        <v>3</v>
      </c>
      <c r="E158" s="22">
        <f t="shared" si="66"/>
        <v>0</v>
      </c>
      <c r="F158" s="22">
        <f t="shared" si="67"/>
        <v>0</v>
      </c>
      <c r="G158" s="22">
        <f t="shared" si="68"/>
        <v>0.33</v>
      </c>
      <c r="H158" s="22">
        <f t="shared" si="69"/>
        <v>0.33</v>
      </c>
      <c r="I158" s="22">
        <f t="shared" si="70"/>
        <v>0.67</v>
      </c>
      <c r="J158" s="22">
        <f t="shared" si="71"/>
        <v>0</v>
      </c>
      <c r="K158" s="22" t="str">
        <f t="shared" si="72"/>
        <v>..</v>
      </c>
      <c r="L158" s="22" t="str">
        <f t="shared" si="73"/>
        <v>..</v>
      </c>
      <c r="M158" s="22">
        <f t="shared" si="74"/>
        <v>0</v>
      </c>
      <c r="N158" s="22">
        <f t="shared" si="75"/>
        <v>0</v>
      </c>
      <c r="O158" s="22">
        <f t="shared" si="76"/>
        <v>0.5</v>
      </c>
      <c r="P158" s="22" t="str">
        <f t="shared" si="77"/>
        <v>..</v>
      </c>
      <c r="Q158" s="22" t="str">
        <f t="shared" si="78"/>
        <v>..</v>
      </c>
      <c r="R158" s="22">
        <f t="shared" si="79"/>
        <v>0.33</v>
      </c>
      <c r="S158" s="32">
        <v>3</v>
      </c>
      <c r="T158" s="31">
        <f t="shared" si="80"/>
        <v>1</v>
      </c>
      <c r="U158" s="31">
        <f t="shared" si="81"/>
        <v>1</v>
      </c>
      <c r="V158" s="38">
        <v>3</v>
      </c>
      <c r="W158" s="39">
        <f t="shared" si="82"/>
        <v>3</v>
      </c>
      <c r="X158" s="39">
        <v>0</v>
      </c>
      <c r="Y158" s="39">
        <v>0</v>
      </c>
      <c r="Z158" s="39">
        <v>0</v>
      </c>
      <c r="AA158" s="39">
        <v>1</v>
      </c>
      <c r="AB158" s="39">
        <v>0</v>
      </c>
      <c r="AC158" s="39">
        <v>0</v>
      </c>
      <c r="AD158" s="39">
        <v>1</v>
      </c>
      <c r="AE158" s="39">
        <v>0</v>
      </c>
      <c r="AF158" s="39">
        <v>0</v>
      </c>
      <c r="AG158" s="39">
        <v>1</v>
      </c>
      <c r="AH158" s="39">
        <v>1</v>
      </c>
      <c r="AI158" s="39">
        <v>0</v>
      </c>
      <c r="AJ158" s="39">
        <v>0</v>
      </c>
      <c r="AK158" s="39">
        <v>2</v>
      </c>
    </row>
    <row r="159" spans="1:37" ht="22.5">
      <c r="A159" t="s">
        <v>76</v>
      </c>
      <c r="B159" s="35"/>
      <c r="C159" s="3" t="s">
        <v>395</v>
      </c>
      <c r="D159" s="32">
        <v>0</v>
      </c>
      <c r="E159" s="22" t="str">
        <f t="shared" si="66"/>
        <v>..</v>
      </c>
      <c r="F159" s="22" t="str">
        <f t="shared" si="67"/>
        <v>..</v>
      </c>
      <c r="G159" s="22" t="str">
        <f t="shared" si="68"/>
        <v>..</v>
      </c>
      <c r="H159" s="22" t="str">
        <f t="shared" si="69"/>
        <v>..</v>
      </c>
      <c r="I159" s="22" t="str">
        <f t="shared" si="70"/>
        <v>..</v>
      </c>
      <c r="J159" s="22" t="str">
        <f t="shared" si="71"/>
        <v>..</v>
      </c>
      <c r="K159" s="22" t="str">
        <f t="shared" si="72"/>
        <v>..</v>
      </c>
      <c r="L159" s="22" t="str">
        <f t="shared" si="73"/>
        <v>..</v>
      </c>
      <c r="M159" s="22" t="str">
        <f t="shared" si="74"/>
        <v>..</v>
      </c>
      <c r="N159" s="22" t="str">
        <f t="shared" si="75"/>
        <v>..</v>
      </c>
      <c r="O159" s="22" t="str">
        <f t="shared" si="76"/>
        <v>..</v>
      </c>
      <c r="P159" s="22" t="str">
        <f t="shared" si="77"/>
        <v>..</v>
      </c>
      <c r="Q159" s="22" t="str">
        <f t="shared" si="78"/>
        <v>..</v>
      </c>
      <c r="R159" s="22" t="str">
        <f t="shared" si="79"/>
        <v>..</v>
      </c>
      <c r="S159" s="32">
        <v>0</v>
      </c>
      <c r="T159" s="31" t="str">
        <f t="shared" si="80"/>
        <v>..</v>
      </c>
      <c r="U159" s="31" t="str">
        <f t="shared" si="81"/>
        <v>..</v>
      </c>
      <c r="V159" s="38">
        <v>0</v>
      </c>
      <c r="W159" s="39">
        <f t="shared" si="82"/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</row>
    <row r="160" spans="1:37" ht="12.75">
      <c r="A160" t="s">
        <v>49</v>
      </c>
      <c r="B160" s="35"/>
      <c r="C160" s="64" t="s">
        <v>235</v>
      </c>
      <c r="D160" s="32">
        <v>0</v>
      </c>
      <c r="E160" s="22" t="str">
        <f t="shared" si="66"/>
        <v>..</v>
      </c>
      <c r="F160" s="22" t="str">
        <f t="shared" si="67"/>
        <v>..</v>
      </c>
      <c r="G160" s="22" t="str">
        <f t="shared" si="68"/>
        <v>..</v>
      </c>
      <c r="H160" s="22" t="str">
        <f t="shared" si="69"/>
        <v>..</v>
      </c>
      <c r="I160" s="22" t="str">
        <f t="shared" si="70"/>
        <v>..</v>
      </c>
      <c r="J160" s="22" t="str">
        <f t="shared" si="71"/>
        <v>..</v>
      </c>
      <c r="K160" s="22" t="str">
        <f t="shared" si="72"/>
        <v>..</v>
      </c>
      <c r="L160" s="22" t="str">
        <f t="shared" si="73"/>
        <v>..</v>
      </c>
      <c r="M160" s="22" t="str">
        <f t="shared" si="74"/>
        <v>..</v>
      </c>
      <c r="N160" s="22" t="str">
        <f t="shared" si="75"/>
        <v>..</v>
      </c>
      <c r="O160" s="22" t="str">
        <f t="shared" si="76"/>
        <v>..</v>
      </c>
      <c r="P160" s="22" t="str">
        <f t="shared" si="77"/>
        <v>..</v>
      </c>
      <c r="Q160" s="22" t="str">
        <f t="shared" si="78"/>
        <v>..</v>
      </c>
      <c r="R160" s="22" t="str">
        <f t="shared" si="79"/>
        <v>..</v>
      </c>
      <c r="S160" s="32">
        <v>0</v>
      </c>
      <c r="T160" s="31" t="str">
        <f t="shared" si="80"/>
        <v>..</v>
      </c>
      <c r="U160" s="31" t="str">
        <f t="shared" si="81"/>
        <v>..</v>
      </c>
      <c r="V160" s="38">
        <v>0</v>
      </c>
      <c r="W160" s="39">
        <f t="shared" si="82"/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</row>
    <row r="161" spans="1:37" ht="12.75">
      <c r="A161" t="s">
        <v>351</v>
      </c>
      <c r="B161" s="35"/>
      <c r="C161" s="64" t="s">
        <v>228</v>
      </c>
      <c r="D161" s="32">
        <v>599</v>
      </c>
      <c r="E161" s="22">
        <f t="shared" si="66"/>
        <v>0.04</v>
      </c>
      <c r="F161" s="22">
        <f t="shared" si="67"/>
        <v>0.19</v>
      </c>
      <c r="G161" s="22">
        <f t="shared" si="68"/>
        <v>0.19</v>
      </c>
      <c r="H161" s="22">
        <f t="shared" si="69"/>
        <v>0.42</v>
      </c>
      <c r="I161" s="22">
        <f t="shared" si="70"/>
        <v>0.55</v>
      </c>
      <c r="J161" s="22">
        <f t="shared" si="71"/>
        <v>0.03</v>
      </c>
      <c r="K161" s="22">
        <f t="shared" si="72"/>
        <v>0.48</v>
      </c>
      <c r="L161" s="22">
        <f t="shared" si="73"/>
        <v>0.51</v>
      </c>
      <c r="M161" s="22">
        <f t="shared" si="74"/>
        <v>0.44</v>
      </c>
      <c r="N161" s="22">
        <f t="shared" si="75"/>
        <v>0.47</v>
      </c>
      <c r="O161" s="22">
        <f t="shared" si="76"/>
        <v>0.38</v>
      </c>
      <c r="P161" s="22">
        <f t="shared" si="77"/>
        <v>0.39</v>
      </c>
      <c r="Q161" s="22" t="str">
        <f t="shared" si="78"/>
        <v>..</v>
      </c>
      <c r="R161" s="22">
        <f t="shared" si="79"/>
        <v>0.42</v>
      </c>
      <c r="S161" s="32">
        <v>599</v>
      </c>
      <c r="T161" s="31">
        <f t="shared" si="80"/>
        <v>1</v>
      </c>
      <c r="U161" s="31">
        <f t="shared" si="81"/>
        <v>1</v>
      </c>
      <c r="V161" s="38">
        <v>599</v>
      </c>
      <c r="W161" s="39">
        <f t="shared" si="82"/>
        <v>599</v>
      </c>
      <c r="X161" s="39">
        <v>10</v>
      </c>
      <c r="Y161" s="39">
        <v>59</v>
      </c>
      <c r="Z161" s="39">
        <v>51</v>
      </c>
      <c r="AA161" s="39">
        <v>126</v>
      </c>
      <c r="AB161" s="39">
        <v>7</v>
      </c>
      <c r="AC161" s="39">
        <v>0</v>
      </c>
      <c r="AD161" s="39">
        <v>253</v>
      </c>
      <c r="AE161" s="39">
        <v>11</v>
      </c>
      <c r="AF161" s="39">
        <v>57</v>
      </c>
      <c r="AG161" s="39">
        <v>65</v>
      </c>
      <c r="AH161" s="39">
        <v>202</v>
      </c>
      <c r="AI161" s="39">
        <v>11</v>
      </c>
      <c r="AJ161" s="39">
        <v>0</v>
      </c>
      <c r="AK161" s="39">
        <v>346</v>
      </c>
    </row>
    <row r="162" spans="1:37" ht="12.75">
      <c r="A162" t="s">
        <v>352</v>
      </c>
      <c r="B162" s="35"/>
      <c r="C162" s="64" t="s">
        <v>229</v>
      </c>
      <c r="D162" s="32">
        <v>20644</v>
      </c>
      <c r="E162" s="22">
        <f t="shared" si="66"/>
        <v>0.2</v>
      </c>
      <c r="F162" s="22">
        <f t="shared" si="67"/>
        <v>0.24</v>
      </c>
      <c r="G162" s="22">
        <f t="shared" si="68"/>
        <v>0.11</v>
      </c>
      <c r="H162" s="22">
        <f t="shared" si="69"/>
        <v>0.56</v>
      </c>
      <c r="I162" s="22">
        <f t="shared" si="70"/>
        <v>0.41</v>
      </c>
      <c r="J162" s="22">
        <f t="shared" si="71"/>
        <v>0.04</v>
      </c>
      <c r="K162" s="22">
        <f t="shared" si="72"/>
        <v>0.49</v>
      </c>
      <c r="L162" s="22">
        <f t="shared" si="73"/>
        <v>0.51</v>
      </c>
      <c r="M162" s="22">
        <f t="shared" si="74"/>
        <v>0.51</v>
      </c>
      <c r="N162" s="22">
        <f t="shared" si="75"/>
        <v>0.51</v>
      </c>
      <c r="O162" s="22">
        <f t="shared" si="76"/>
        <v>0.54</v>
      </c>
      <c r="P162" s="22">
        <f t="shared" si="77"/>
        <v>0.54</v>
      </c>
      <c r="Q162" s="22" t="str">
        <f t="shared" si="78"/>
        <v>..</v>
      </c>
      <c r="R162" s="22">
        <f t="shared" si="79"/>
        <v>0.52</v>
      </c>
      <c r="S162" s="32">
        <v>20644</v>
      </c>
      <c r="T162" s="31">
        <f t="shared" si="80"/>
        <v>1</v>
      </c>
      <c r="U162" s="31">
        <f t="shared" si="81"/>
        <v>1</v>
      </c>
      <c r="V162" s="38">
        <v>20644</v>
      </c>
      <c r="W162" s="39">
        <f t="shared" si="82"/>
        <v>20644</v>
      </c>
      <c r="X162" s="39">
        <v>2070</v>
      </c>
      <c r="Y162" s="39">
        <v>2522</v>
      </c>
      <c r="Z162" s="39">
        <v>1209</v>
      </c>
      <c r="AA162" s="39">
        <v>4507</v>
      </c>
      <c r="AB162" s="39">
        <v>415</v>
      </c>
      <c r="AC162" s="39">
        <v>0</v>
      </c>
      <c r="AD162" s="39">
        <v>10723</v>
      </c>
      <c r="AE162" s="39">
        <v>2120</v>
      </c>
      <c r="AF162" s="39">
        <v>2394</v>
      </c>
      <c r="AG162" s="39">
        <v>1150</v>
      </c>
      <c r="AH162" s="39">
        <v>3897</v>
      </c>
      <c r="AI162" s="39">
        <v>360</v>
      </c>
      <c r="AJ162" s="39">
        <v>0</v>
      </c>
      <c r="AK162" s="39">
        <v>9921</v>
      </c>
    </row>
    <row r="163" spans="1:37" ht="22.5">
      <c r="A163" t="s">
        <v>73</v>
      </c>
      <c r="B163" s="35"/>
      <c r="C163" s="3" t="s">
        <v>58</v>
      </c>
      <c r="D163" s="32">
        <v>70707</v>
      </c>
      <c r="E163" s="22">
        <f t="shared" si="66"/>
        <v>0</v>
      </c>
      <c r="F163" s="22">
        <f t="shared" si="67"/>
        <v>0.01</v>
      </c>
      <c r="G163" s="22">
        <f t="shared" si="68"/>
        <v>0.05</v>
      </c>
      <c r="H163" s="22">
        <f t="shared" si="69"/>
        <v>0.07</v>
      </c>
      <c r="I163" s="22">
        <f t="shared" si="70"/>
        <v>0.59</v>
      </c>
      <c r="J163" s="22">
        <f t="shared" si="71"/>
        <v>0.34</v>
      </c>
      <c r="K163" s="22">
        <f t="shared" si="72"/>
        <v>0</v>
      </c>
      <c r="L163" s="22">
        <f t="shared" si="73"/>
        <v>0.48</v>
      </c>
      <c r="M163" s="22">
        <f t="shared" si="74"/>
        <v>0.48</v>
      </c>
      <c r="N163" s="22">
        <f t="shared" si="75"/>
        <v>0.48</v>
      </c>
      <c r="O163" s="22">
        <f t="shared" si="76"/>
        <v>0.46</v>
      </c>
      <c r="P163" s="22">
        <f t="shared" si="77"/>
        <v>0.64</v>
      </c>
      <c r="Q163" s="22" t="str">
        <f t="shared" si="78"/>
        <v>..</v>
      </c>
      <c r="R163" s="22">
        <f t="shared" si="79"/>
        <v>0.52</v>
      </c>
      <c r="S163" s="32">
        <v>70707</v>
      </c>
      <c r="T163" s="31">
        <f t="shared" si="80"/>
        <v>1</v>
      </c>
      <c r="U163" s="31">
        <f t="shared" si="81"/>
        <v>1</v>
      </c>
      <c r="V163" s="38">
        <v>70707</v>
      </c>
      <c r="W163" s="39">
        <f t="shared" si="82"/>
        <v>70707</v>
      </c>
      <c r="X163" s="39">
        <v>0</v>
      </c>
      <c r="Y163" s="39">
        <v>466</v>
      </c>
      <c r="Z163" s="39">
        <v>1769</v>
      </c>
      <c r="AA163" s="39">
        <v>19150</v>
      </c>
      <c r="AB163" s="39">
        <v>15486</v>
      </c>
      <c r="AC163" s="39">
        <v>0</v>
      </c>
      <c r="AD163" s="39">
        <v>36871</v>
      </c>
      <c r="AE163" s="39">
        <v>3</v>
      </c>
      <c r="AF163" s="39">
        <v>501</v>
      </c>
      <c r="AG163" s="39">
        <v>1897</v>
      </c>
      <c r="AH163" s="39">
        <v>22616</v>
      </c>
      <c r="AI163" s="39">
        <v>8819</v>
      </c>
      <c r="AJ163" s="39">
        <v>0</v>
      </c>
      <c r="AK163" s="39">
        <v>33836</v>
      </c>
    </row>
    <row r="164" spans="1:37" ht="12.75">
      <c r="A164" t="s">
        <v>354</v>
      </c>
      <c r="B164" s="35"/>
      <c r="C164" s="64" t="s">
        <v>231</v>
      </c>
      <c r="D164" s="32">
        <v>8092</v>
      </c>
      <c r="E164" s="22">
        <f t="shared" si="66"/>
        <v>0.02</v>
      </c>
      <c r="F164" s="22">
        <f t="shared" si="67"/>
        <v>0.2</v>
      </c>
      <c r="G164" s="22">
        <f t="shared" si="68"/>
        <v>0.18</v>
      </c>
      <c r="H164" s="22">
        <f t="shared" si="69"/>
        <v>0.4</v>
      </c>
      <c r="I164" s="22">
        <f t="shared" si="70"/>
        <v>0.57</v>
      </c>
      <c r="J164" s="22">
        <f t="shared" si="71"/>
        <v>0.03</v>
      </c>
      <c r="K164" s="22">
        <f t="shared" si="72"/>
        <v>0.39</v>
      </c>
      <c r="L164" s="22">
        <f t="shared" si="73"/>
        <v>0.52</v>
      </c>
      <c r="M164" s="22">
        <f t="shared" si="74"/>
        <v>0.44</v>
      </c>
      <c r="N164" s="22">
        <f t="shared" si="75"/>
        <v>0.48</v>
      </c>
      <c r="O164" s="22">
        <f t="shared" si="76"/>
        <v>0.5</v>
      </c>
      <c r="P164" s="22">
        <f t="shared" si="77"/>
        <v>0.53</v>
      </c>
      <c r="Q164" s="22" t="str">
        <f t="shared" si="78"/>
        <v>..</v>
      </c>
      <c r="R164" s="22">
        <f t="shared" si="79"/>
        <v>0.49</v>
      </c>
      <c r="S164" s="32">
        <v>8092</v>
      </c>
      <c r="T164" s="31">
        <f t="shared" si="80"/>
        <v>1</v>
      </c>
      <c r="U164" s="31">
        <f t="shared" si="81"/>
        <v>1</v>
      </c>
      <c r="V164" s="38">
        <v>8092</v>
      </c>
      <c r="W164" s="39">
        <f t="shared" si="82"/>
        <v>8092</v>
      </c>
      <c r="X164" s="39">
        <v>69</v>
      </c>
      <c r="Y164" s="39">
        <v>828</v>
      </c>
      <c r="Z164" s="39">
        <v>644</v>
      </c>
      <c r="AA164" s="39">
        <v>2307</v>
      </c>
      <c r="AB164" s="39">
        <v>144</v>
      </c>
      <c r="AC164" s="39">
        <v>0</v>
      </c>
      <c r="AD164" s="39">
        <v>3992</v>
      </c>
      <c r="AE164" s="39">
        <v>106</v>
      </c>
      <c r="AF164" s="39">
        <v>765</v>
      </c>
      <c r="AG164" s="39">
        <v>805</v>
      </c>
      <c r="AH164" s="39">
        <v>2297</v>
      </c>
      <c r="AI164" s="39">
        <v>127</v>
      </c>
      <c r="AJ164" s="39">
        <v>0</v>
      </c>
      <c r="AK164" s="39">
        <v>4100</v>
      </c>
    </row>
    <row r="165" spans="1:37" ht="12.75">
      <c r="A165" t="s">
        <v>353</v>
      </c>
      <c r="B165" s="35"/>
      <c r="C165" s="64" t="s">
        <v>230</v>
      </c>
      <c r="D165" s="32">
        <v>3</v>
      </c>
      <c r="E165" s="22">
        <f t="shared" si="66"/>
        <v>0</v>
      </c>
      <c r="F165" s="22">
        <f t="shared" si="67"/>
        <v>0</v>
      </c>
      <c r="G165" s="22">
        <f t="shared" si="68"/>
        <v>0</v>
      </c>
      <c r="H165" s="22">
        <f t="shared" si="69"/>
        <v>0</v>
      </c>
      <c r="I165" s="22">
        <f t="shared" si="70"/>
        <v>1</v>
      </c>
      <c r="J165" s="22">
        <f t="shared" si="71"/>
        <v>0</v>
      </c>
      <c r="K165" s="22" t="str">
        <f t="shared" si="72"/>
        <v>..</v>
      </c>
      <c r="L165" s="22" t="str">
        <f t="shared" si="73"/>
        <v>..</v>
      </c>
      <c r="M165" s="22" t="str">
        <f t="shared" si="74"/>
        <v>..</v>
      </c>
      <c r="N165" s="22" t="str">
        <f t="shared" si="75"/>
        <v>..</v>
      </c>
      <c r="O165" s="22">
        <f t="shared" si="76"/>
        <v>0.33</v>
      </c>
      <c r="P165" s="22" t="str">
        <f t="shared" si="77"/>
        <v>..</v>
      </c>
      <c r="Q165" s="22" t="str">
        <f t="shared" si="78"/>
        <v>..</v>
      </c>
      <c r="R165" s="22">
        <f t="shared" si="79"/>
        <v>0.33</v>
      </c>
      <c r="S165" s="32">
        <v>3</v>
      </c>
      <c r="T165" s="31">
        <f t="shared" si="80"/>
        <v>1</v>
      </c>
      <c r="U165" s="31">
        <f t="shared" si="81"/>
        <v>1</v>
      </c>
      <c r="V165" s="38">
        <v>3</v>
      </c>
      <c r="W165" s="39">
        <f t="shared" si="82"/>
        <v>3</v>
      </c>
      <c r="X165" s="39">
        <v>0</v>
      </c>
      <c r="Y165" s="39">
        <v>0</v>
      </c>
      <c r="Z165" s="39">
        <v>0</v>
      </c>
      <c r="AA165" s="39">
        <v>1</v>
      </c>
      <c r="AB165" s="39">
        <v>0</v>
      </c>
      <c r="AC165" s="39">
        <v>0</v>
      </c>
      <c r="AD165" s="39">
        <v>1</v>
      </c>
      <c r="AE165" s="39">
        <v>0</v>
      </c>
      <c r="AF165" s="39">
        <v>0</v>
      </c>
      <c r="AG165" s="39">
        <v>0</v>
      </c>
      <c r="AH165" s="39">
        <v>2</v>
      </c>
      <c r="AI165" s="39">
        <v>0</v>
      </c>
      <c r="AJ165" s="39">
        <v>0</v>
      </c>
      <c r="AK165" s="39">
        <v>2</v>
      </c>
    </row>
    <row r="166" spans="1:37" ht="12.75">
      <c r="A166" t="s">
        <v>51</v>
      </c>
      <c r="B166" s="35"/>
      <c r="C166" s="64" t="s">
        <v>238</v>
      </c>
      <c r="D166" s="32">
        <v>336</v>
      </c>
      <c r="E166" s="22">
        <f t="shared" si="66"/>
        <v>0.07</v>
      </c>
      <c r="F166" s="22">
        <f t="shared" si="67"/>
        <v>0.02</v>
      </c>
      <c r="G166" s="22">
        <f t="shared" si="68"/>
        <v>0.03</v>
      </c>
      <c r="H166" s="22">
        <f t="shared" si="69"/>
        <v>0.13</v>
      </c>
      <c r="I166" s="22">
        <f t="shared" si="70"/>
        <v>0.87</v>
      </c>
      <c r="J166" s="22">
        <f t="shared" si="71"/>
        <v>0</v>
      </c>
      <c r="K166" s="22">
        <f t="shared" si="72"/>
        <v>0.58</v>
      </c>
      <c r="L166" s="22">
        <f t="shared" si="73"/>
        <v>0.88</v>
      </c>
      <c r="M166" s="22">
        <f t="shared" si="74"/>
        <v>0.6</v>
      </c>
      <c r="N166" s="22">
        <f t="shared" si="75"/>
        <v>0.64</v>
      </c>
      <c r="O166" s="22">
        <f t="shared" si="76"/>
        <v>0.13</v>
      </c>
      <c r="P166" s="22">
        <f t="shared" si="77"/>
        <v>0</v>
      </c>
      <c r="Q166" s="22" t="str">
        <f t="shared" si="78"/>
        <v>..</v>
      </c>
      <c r="R166" s="22">
        <f t="shared" si="79"/>
        <v>0.19</v>
      </c>
      <c r="S166" s="32">
        <v>546</v>
      </c>
      <c r="T166" s="31">
        <f t="shared" si="80"/>
        <v>0.62</v>
      </c>
      <c r="U166" s="31">
        <f t="shared" si="81"/>
        <v>0.62</v>
      </c>
      <c r="V166" s="38">
        <v>546</v>
      </c>
      <c r="W166" s="39">
        <f t="shared" si="82"/>
        <v>336</v>
      </c>
      <c r="X166" s="39">
        <v>14</v>
      </c>
      <c r="Y166" s="39">
        <v>7</v>
      </c>
      <c r="Z166" s="39">
        <v>6</v>
      </c>
      <c r="AA166" s="39">
        <v>37</v>
      </c>
      <c r="AB166" s="39">
        <v>0</v>
      </c>
      <c r="AC166" s="39">
        <v>0</v>
      </c>
      <c r="AD166" s="39">
        <v>64</v>
      </c>
      <c r="AE166" s="39">
        <v>10</v>
      </c>
      <c r="AF166" s="39">
        <v>1</v>
      </c>
      <c r="AG166" s="39">
        <v>4</v>
      </c>
      <c r="AH166" s="39">
        <v>256</v>
      </c>
      <c r="AI166" s="39">
        <v>1</v>
      </c>
      <c r="AJ166" s="39">
        <v>0</v>
      </c>
      <c r="AK166" s="39">
        <v>272</v>
      </c>
    </row>
    <row r="167" spans="1:37" ht="12.75">
      <c r="A167" t="s">
        <v>358</v>
      </c>
      <c r="B167" s="35"/>
      <c r="C167" s="64" t="s">
        <v>239</v>
      </c>
      <c r="D167" s="32">
        <v>0</v>
      </c>
      <c r="E167" s="22" t="str">
        <f t="shared" si="66"/>
        <v>..</v>
      </c>
      <c r="F167" s="22" t="str">
        <f t="shared" si="67"/>
        <v>..</v>
      </c>
      <c r="G167" s="22" t="str">
        <f t="shared" si="68"/>
        <v>..</v>
      </c>
      <c r="H167" s="22" t="str">
        <f t="shared" si="69"/>
        <v>..</v>
      </c>
      <c r="I167" s="22" t="str">
        <f t="shared" si="70"/>
        <v>..</v>
      </c>
      <c r="J167" s="22" t="str">
        <f t="shared" si="71"/>
        <v>..</v>
      </c>
      <c r="K167" s="22" t="str">
        <f t="shared" si="72"/>
        <v>..</v>
      </c>
      <c r="L167" s="22" t="str">
        <f t="shared" si="73"/>
        <v>..</v>
      </c>
      <c r="M167" s="22" t="str">
        <f t="shared" si="74"/>
        <v>..</v>
      </c>
      <c r="N167" s="22" t="str">
        <f t="shared" si="75"/>
        <v>..</v>
      </c>
      <c r="O167" s="22" t="str">
        <f t="shared" si="76"/>
        <v>..</v>
      </c>
      <c r="P167" s="22" t="str">
        <f t="shared" si="77"/>
        <v>..</v>
      </c>
      <c r="Q167" s="22" t="str">
        <f t="shared" si="78"/>
        <v>..</v>
      </c>
      <c r="R167" s="22" t="str">
        <f t="shared" si="79"/>
        <v>..</v>
      </c>
      <c r="S167" s="32">
        <v>142</v>
      </c>
      <c r="T167" s="31">
        <f t="shared" si="80"/>
        <v>0</v>
      </c>
      <c r="U167" s="31">
        <f t="shared" si="81"/>
        <v>0</v>
      </c>
      <c r="V167" s="38">
        <v>142</v>
      </c>
      <c r="W167" s="39">
        <f t="shared" si="82"/>
        <v>0</v>
      </c>
      <c r="X167" s="39">
        <v>0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0</v>
      </c>
      <c r="AG167" s="39">
        <v>0</v>
      </c>
      <c r="AH167" s="39">
        <v>0</v>
      </c>
      <c r="AI167" s="39">
        <v>0</v>
      </c>
      <c r="AJ167" s="39">
        <v>0</v>
      </c>
      <c r="AK167" s="39">
        <v>0</v>
      </c>
    </row>
    <row r="168" spans="1:37" ht="12.75">
      <c r="A168" t="s">
        <v>355</v>
      </c>
      <c r="B168" s="35"/>
      <c r="C168" s="64" t="s">
        <v>232</v>
      </c>
      <c r="D168" s="32">
        <v>2099</v>
      </c>
      <c r="E168" s="22">
        <f t="shared" si="66"/>
        <v>0.25</v>
      </c>
      <c r="F168" s="22">
        <f t="shared" si="67"/>
        <v>0.2</v>
      </c>
      <c r="G168" s="22">
        <f t="shared" si="68"/>
        <v>0.08</v>
      </c>
      <c r="H168" s="22">
        <f t="shared" si="69"/>
        <v>0.52</v>
      </c>
      <c r="I168" s="22">
        <f t="shared" si="70"/>
        <v>0.47</v>
      </c>
      <c r="J168" s="22">
        <f t="shared" si="71"/>
        <v>0.01</v>
      </c>
      <c r="K168" s="22">
        <f t="shared" si="72"/>
        <v>0.53</v>
      </c>
      <c r="L168" s="22">
        <f t="shared" si="73"/>
        <v>0.48</v>
      </c>
      <c r="M168" s="22">
        <f t="shared" si="74"/>
        <v>0.47</v>
      </c>
      <c r="N168" s="22">
        <f t="shared" si="75"/>
        <v>0.5</v>
      </c>
      <c r="O168" s="22">
        <f t="shared" si="76"/>
        <v>0.48</v>
      </c>
      <c r="P168" s="22">
        <f t="shared" si="77"/>
        <v>0.06</v>
      </c>
      <c r="Q168" s="22" t="str">
        <f t="shared" si="78"/>
        <v>..</v>
      </c>
      <c r="R168" s="22">
        <f t="shared" si="79"/>
        <v>0.49</v>
      </c>
      <c r="S168" s="32">
        <v>2099</v>
      </c>
      <c r="T168" s="31">
        <f t="shared" si="80"/>
        <v>1</v>
      </c>
      <c r="U168" s="31">
        <f t="shared" si="81"/>
        <v>1</v>
      </c>
      <c r="V168" s="38">
        <v>2099</v>
      </c>
      <c r="W168" s="39">
        <f t="shared" si="82"/>
        <v>2099</v>
      </c>
      <c r="X168" s="39">
        <v>272</v>
      </c>
      <c r="Y168" s="39">
        <v>201</v>
      </c>
      <c r="Z168" s="39">
        <v>75</v>
      </c>
      <c r="AA168" s="39">
        <v>479</v>
      </c>
      <c r="AB168" s="39">
        <v>1</v>
      </c>
      <c r="AC168" s="39">
        <v>0</v>
      </c>
      <c r="AD168" s="39">
        <v>1028</v>
      </c>
      <c r="AE168" s="39">
        <v>243</v>
      </c>
      <c r="AF168" s="39">
        <v>219</v>
      </c>
      <c r="AG168" s="39">
        <v>83</v>
      </c>
      <c r="AH168" s="39">
        <v>509</v>
      </c>
      <c r="AI168" s="39">
        <v>17</v>
      </c>
      <c r="AJ168" s="39">
        <v>0</v>
      </c>
      <c r="AK168" s="39">
        <v>1071</v>
      </c>
    </row>
    <row r="169" spans="1:37" ht="12.75">
      <c r="A169" t="s">
        <v>47</v>
      </c>
      <c r="B169" s="35"/>
      <c r="C169" s="64" t="s">
        <v>224</v>
      </c>
      <c r="D169" s="32">
        <v>0</v>
      </c>
      <c r="E169" s="22" t="str">
        <f t="shared" si="66"/>
        <v>..</v>
      </c>
      <c r="F169" s="22" t="str">
        <f t="shared" si="67"/>
        <v>..</v>
      </c>
      <c r="G169" s="22" t="str">
        <f t="shared" si="68"/>
        <v>..</v>
      </c>
      <c r="H169" s="22" t="str">
        <f t="shared" si="69"/>
        <v>..</v>
      </c>
      <c r="I169" s="22" t="str">
        <f t="shared" si="70"/>
        <v>..</v>
      </c>
      <c r="J169" s="22" t="str">
        <f t="shared" si="71"/>
        <v>..</v>
      </c>
      <c r="K169" s="22" t="str">
        <f t="shared" si="72"/>
        <v>..</v>
      </c>
      <c r="L169" s="22" t="str">
        <f t="shared" si="73"/>
        <v>..</v>
      </c>
      <c r="M169" s="22" t="str">
        <f t="shared" si="74"/>
        <v>..</v>
      </c>
      <c r="N169" s="22" t="str">
        <f t="shared" si="75"/>
        <v>..</v>
      </c>
      <c r="O169" s="22" t="str">
        <f t="shared" si="76"/>
        <v>..</v>
      </c>
      <c r="P169" s="22" t="str">
        <f t="shared" si="77"/>
        <v>..</v>
      </c>
      <c r="Q169" s="22" t="str">
        <f t="shared" si="78"/>
        <v>..</v>
      </c>
      <c r="R169" s="22" t="str">
        <f t="shared" si="79"/>
        <v>..</v>
      </c>
      <c r="S169" s="32">
        <v>57899</v>
      </c>
      <c r="T169" s="31">
        <f t="shared" si="80"/>
        <v>0</v>
      </c>
      <c r="U169" s="31">
        <f t="shared" si="81"/>
        <v>0</v>
      </c>
      <c r="V169" s="38">
        <v>57899</v>
      </c>
      <c r="W169" s="39">
        <f t="shared" si="82"/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</row>
    <row r="170" spans="1:37" ht="12.75">
      <c r="A170" t="s">
        <v>55</v>
      </c>
      <c r="B170" s="35"/>
      <c r="C170" s="64" t="s">
        <v>396</v>
      </c>
      <c r="D170" s="32">
        <v>105023</v>
      </c>
      <c r="E170" s="22">
        <f>IF(+$W170=0,"..",+(X170+AE170)/$W170)</f>
        <v>0.18</v>
      </c>
      <c r="F170" s="22">
        <f>IF(+$W170=0,"..",+(Y170+AF170)/$W170)</f>
        <v>0.25</v>
      </c>
      <c r="G170" s="22">
        <f>IF(+$W170=0,"..",+(Z170+AG170)/$W170)</f>
        <v>0.17</v>
      </c>
      <c r="H170" s="22">
        <f>IF(+$W170=0,"..",+((X170+Y170+Z170)+(AE170+AF170+AG170))/$W170)</f>
        <v>0.6</v>
      </c>
      <c r="I170" s="22">
        <f>IF(+$W170=0,"..",+(AA170+AH170)/$W170)</f>
        <v>0.38</v>
      </c>
      <c r="J170" s="22">
        <f>IF(+$W170=0,"..",+(AB170+AI170)/$W170)</f>
        <v>0.02</v>
      </c>
      <c r="K170" s="22">
        <f>IF(X170+AE170=0,"..",+X170/(X170+AE170))</f>
        <v>0.47</v>
      </c>
      <c r="L170" s="22">
        <f>IF(Y170+AF170=0,"..",+Y170/(Y170+AF170))</f>
        <v>0.45</v>
      </c>
      <c r="M170" s="22">
        <f>IF(Z170+AG170=0,"..",+Z170/(Z170+AG170))</f>
        <v>0.46</v>
      </c>
      <c r="N170" s="22">
        <f>IF(X170+Y170+Z170+AE170+AF170+AG170=0,"..",+(X170+Y170+Z170)/(X170+Y170+Z170+AE170+AF170+AG170))</f>
        <v>0.46</v>
      </c>
      <c r="O170" s="22">
        <f>IF(AA170+AH170=0,"..",+AA170/(AA170+AH170))</f>
        <v>0.48</v>
      </c>
      <c r="P170" s="22">
        <f>IF(AB170+AI170=0,"..",+AB170/(AB170+AI170))</f>
        <v>0.51</v>
      </c>
      <c r="Q170" s="22" t="str">
        <f>IF(AC170+AJ170=0,"..",+AC170/(AC170+AJ170))</f>
        <v>..</v>
      </c>
      <c r="R170" s="22">
        <f>IF(AD170+AK170=0,"..",+(AD170)/(AD170+AK170))</f>
        <v>0.47</v>
      </c>
      <c r="S170" s="32">
        <v>105023</v>
      </c>
      <c r="T170" s="31">
        <f>IF(ISERROR(+W170/S170),"..",(W170/S170))</f>
        <v>1</v>
      </c>
      <c r="U170" s="31">
        <f>IF(ISERROR((AD170+AK170)/S170),"..",(AD170+AK170)/S170)</f>
        <v>1</v>
      </c>
      <c r="V170" s="38">
        <v>105023</v>
      </c>
      <c r="W170" s="39">
        <f t="shared" si="82"/>
        <v>105023</v>
      </c>
      <c r="X170" s="39">
        <v>8770</v>
      </c>
      <c r="Y170" s="39">
        <v>11877</v>
      </c>
      <c r="Z170" s="39">
        <v>8102</v>
      </c>
      <c r="AA170" s="39">
        <v>19288</v>
      </c>
      <c r="AB170" s="39">
        <v>1094</v>
      </c>
      <c r="AC170" s="39">
        <v>0</v>
      </c>
      <c r="AD170" s="39">
        <v>49131</v>
      </c>
      <c r="AE170" s="39">
        <v>10084</v>
      </c>
      <c r="AF170" s="39">
        <v>14611</v>
      </c>
      <c r="AG170" s="39">
        <v>9585</v>
      </c>
      <c r="AH170" s="39">
        <v>20573</v>
      </c>
      <c r="AI170" s="39">
        <v>1039</v>
      </c>
      <c r="AJ170" s="39">
        <v>0</v>
      </c>
      <c r="AK170" s="39">
        <v>55892</v>
      </c>
    </row>
    <row r="171" spans="1:37" ht="12.75">
      <c r="A171" t="s">
        <v>48</v>
      </c>
      <c r="B171" s="35"/>
      <c r="C171" s="64" t="s">
        <v>233</v>
      </c>
      <c r="D171" s="32">
        <v>0</v>
      </c>
      <c r="E171" s="22" t="str">
        <f t="shared" si="66"/>
        <v>..</v>
      </c>
      <c r="F171" s="22" t="str">
        <f t="shared" si="67"/>
        <v>..</v>
      </c>
      <c r="G171" s="22" t="str">
        <f t="shared" si="68"/>
        <v>..</v>
      </c>
      <c r="H171" s="22" t="str">
        <f t="shared" si="69"/>
        <v>..</v>
      </c>
      <c r="I171" s="22" t="str">
        <f t="shared" si="70"/>
        <v>..</v>
      </c>
      <c r="J171" s="22" t="str">
        <f t="shared" si="71"/>
        <v>..</v>
      </c>
      <c r="K171" s="22" t="str">
        <f t="shared" si="72"/>
        <v>..</v>
      </c>
      <c r="L171" s="22" t="str">
        <f t="shared" si="73"/>
        <v>..</v>
      </c>
      <c r="M171" s="22" t="str">
        <f t="shared" si="74"/>
        <v>..</v>
      </c>
      <c r="N171" s="22" t="str">
        <f t="shared" si="75"/>
        <v>..</v>
      </c>
      <c r="O171" s="22" t="str">
        <f t="shared" si="76"/>
        <v>..</v>
      </c>
      <c r="P171" s="22" t="str">
        <f t="shared" si="77"/>
        <v>..</v>
      </c>
      <c r="Q171" s="22" t="str">
        <f t="shared" si="78"/>
        <v>..</v>
      </c>
      <c r="R171" s="22" t="str">
        <f t="shared" si="79"/>
        <v>..</v>
      </c>
      <c r="S171" s="32">
        <v>4228</v>
      </c>
      <c r="T171" s="31">
        <f t="shared" si="80"/>
        <v>0</v>
      </c>
      <c r="U171" s="31">
        <f t="shared" si="81"/>
        <v>0</v>
      </c>
      <c r="V171" s="38">
        <v>4228</v>
      </c>
      <c r="W171" s="39">
        <f t="shared" si="82"/>
        <v>0</v>
      </c>
      <c r="X171" s="39">
        <v>0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</row>
    <row r="172" spans="1:37" ht="12.75">
      <c r="A172" t="s">
        <v>322</v>
      </c>
      <c r="B172" s="35"/>
      <c r="C172" s="64" t="s">
        <v>179</v>
      </c>
      <c r="D172" s="32">
        <v>188</v>
      </c>
      <c r="E172" s="22">
        <f t="shared" si="66"/>
        <v>0.07</v>
      </c>
      <c r="F172" s="22">
        <f t="shared" si="67"/>
        <v>0.11</v>
      </c>
      <c r="G172" s="22">
        <f t="shared" si="68"/>
        <v>0.06</v>
      </c>
      <c r="H172" s="22">
        <f t="shared" si="69"/>
        <v>0.23</v>
      </c>
      <c r="I172" s="22">
        <f t="shared" si="70"/>
        <v>0.73</v>
      </c>
      <c r="J172" s="22">
        <f t="shared" si="71"/>
        <v>0.03</v>
      </c>
      <c r="K172" s="22">
        <f t="shared" si="72"/>
        <v>0.54</v>
      </c>
      <c r="L172" s="22">
        <f t="shared" si="73"/>
        <v>0.5</v>
      </c>
      <c r="M172" s="22">
        <f t="shared" si="74"/>
        <v>0.27</v>
      </c>
      <c r="N172" s="22">
        <f t="shared" si="75"/>
        <v>0.45</v>
      </c>
      <c r="O172" s="22">
        <f t="shared" si="76"/>
        <v>0.33</v>
      </c>
      <c r="P172" s="22">
        <f t="shared" si="77"/>
        <v>0.5</v>
      </c>
      <c r="Q172" s="22" t="str">
        <f t="shared" si="78"/>
        <v>..</v>
      </c>
      <c r="R172" s="22">
        <f t="shared" si="79"/>
        <v>0.36</v>
      </c>
      <c r="S172" s="32">
        <v>188</v>
      </c>
      <c r="T172" s="31">
        <f t="shared" si="80"/>
        <v>1</v>
      </c>
      <c r="U172" s="31">
        <f t="shared" si="81"/>
        <v>1</v>
      </c>
      <c r="V172" s="38">
        <v>188</v>
      </c>
      <c r="W172" s="39">
        <f t="shared" si="82"/>
        <v>188</v>
      </c>
      <c r="X172" s="39">
        <v>7</v>
      </c>
      <c r="Y172" s="39">
        <v>10</v>
      </c>
      <c r="Z172" s="39">
        <v>3</v>
      </c>
      <c r="AA172" s="39">
        <v>45</v>
      </c>
      <c r="AB172" s="39">
        <v>3</v>
      </c>
      <c r="AC172" s="39">
        <v>0</v>
      </c>
      <c r="AD172" s="39">
        <v>68</v>
      </c>
      <c r="AE172" s="39">
        <v>6</v>
      </c>
      <c r="AF172" s="39">
        <v>10</v>
      </c>
      <c r="AG172" s="39">
        <v>8</v>
      </c>
      <c r="AH172" s="39">
        <v>93</v>
      </c>
      <c r="AI172" s="39">
        <v>3</v>
      </c>
      <c r="AJ172" s="39">
        <v>0</v>
      </c>
      <c r="AK172" s="39">
        <v>120</v>
      </c>
    </row>
    <row r="173" spans="1:37" ht="12.75">
      <c r="A173" t="s">
        <v>357</v>
      </c>
      <c r="B173" s="35"/>
      <c r="C173" s="64" t="s">
        <v>236</v>
      </c>
      <c r="D173" s="32">
        <v>139415</v>
      </c>
      <c r="E173" s="22">
        <f t="shared" si="66"/>
        <v>0.13</v>
      </c>
      <c r="F173" s="22">
        <f t="shared" si="67"/>
        <v>0.19</v>
      </c>
      <c r="G173" s="22">
        <f t="shared" si="68"/>
        <v>0.15</v>
      </c>
      <c r="H173" s="22">
        <f t="shared" si="69"/>
        <v>0.47</v>
      </c>
      <c r="I173" s="22">
        <f t="shared" si="70"/>
        <v>0.48</v>
      </c>
      <c r="J173" s="22">
        <f t="shared" si="71"/>
        <v>0.05</v>
      </c>
      <c r="K173" s="22">
        <f t="shared" si="72"/>
        <v>0.49</v>
      </c>
      <c r="L173" s="22">
        <f t="shared" si="73"/>
        <v>0.49</v>
      </c>
      <c r="M173" s="22">
        <f t="shared" si="74"/>
        <v>0.48</v>
      </c>
      <c r="N173" s="22">
        <f t="shared" si="75"/>
        <v>0.49</v>
      </c>
      <c r="O173" s="22">
        <f t="shared" si="76"/>
        <v>0.54</v>
      </c>
      <c r="P173" s="22">
        <f t="shared" si="77"/>
        <v>0.43</v>
      </c>
      <c r="Q173" s="22">
        <f t="shared" si="78"/>
        <v>0.5</v>
      </c>
      <c r="R173" s="22">
        <f t="shared" si="79"/>
        <v>0.51</v>
      </c>
      <c r="S173" s="32">
        <v>139415</v>
      </c>
      <c r="T173" s="31">
        <f t="shared" si="80"/>
        <v>0.71</v>
      </c>
      <c r="U173" s="31">
        <f t="shared" si="81"/>
        <v>1</v>
      </c>
      <c r="V173" s="38">
        <v>139415</v>
      </c>
      <c r="W173" s="39">
        <f t="shared" si="82"/>
        <v>99284</v>
      </c>
      <c r="X173" s="39">
        <v>6450</v>
      </c>
      <c r="Y173" s="39">
        <v>9150</v>
      </c>
      <c r="Z173" s="39">
        <v>7011</v>
      </c>
      <c r="AA173" s="39">
        <v>26090</v>
      </c>
      <c r="AB173" s="39">
        <v>2257</v>
      </c>
      <c r="AC173" s="39">
        <v>20116</v>
      </c>
      <c r="AD173" s="39">
        <v>71074</v>
      </c>
      <c r="AE173" s="39">
        <v>6679</v>
      </c>
      <c r="AF173" s="39">
        <v>9373</v>
      </c>
      <c r="AG173" s="39">
        <v>7538</v>
      </c>
      <c r="AH173" s="39">
        <v>21782</v>
      </c>
      <c r="AI173" s="39">
        <v>2954</v>
      </c>
      <c r="AJ173" s="39">
        <v>20015</v>
      </c>
      <c r="AK173" s="39">
        <v>68341</v>
      </c>
    </row>
    <row r="174" spans="1:37" ht="12.75">
      <c r="A174" t="s">
        <v>50</v>
      </c>
      <c r="B174" s="35"/>
      <c r="C174" s="64" t="s">
        <v>237</v>
      </c>
      <c r="D174" s="32">
        <v>0</v>
      </c>
      <c r="E174" s="22" t="str">
        <f t="shared" si="66"/>
        <v>..</v>
      </c>
      <c r="F174" s="22" t="str">
        <f t="shared" si="67"/>
        <v>..</v>
      </c>
      <c r="G174" s="22" t="str">
        <f t="shared" si="68"/>
        <v>..</v>
      </c>
      <c r="H174" s="22" t="str">
        <f t="shared" si="69"/>
        <v>..</v>
      </c>
      <c r="I174" s="22" t="str">
        <f t="shared" si="70"/>
        <v>..</v>
      </c>
      <c r="J174" s="22" t="str">
        <f t="shared" si="71"/>
        <v>..</v>
      </c>
      <c r="K174" s="22" t="str">
        <f t="shared" si="72"/>
        <v>..</v>
      </c>
      <c r="L174" s="22" t="str">
        <f t="shared" si="73"/>
        <v>..</v>
      </c>
      <c r="M174" s="22" t="str">
        <f t="shared" si="74"/>
        <v>..</v>
      </c>
      <c r="N174" s="22" t="str">
        <f t="shared" si="75"/>
        <v>..</v>
      </c>
      <c r="O174" s="22" t="str">
        <f t="shared" si="76"/>
        <v>..</v>
      </c>
      <c r="P174" s="22" t="str">
        <f t="shared" si="77"/>
        <v>..</v>
      </c>
      <c r="Q174" s="22" t="str">
        <f t="shared" si="78"/>
        <v>..</v>
      </c>
      <c r="R174" s="22" t="str">
        <f t="shared" si="79"/>
        <v>..</v>
      </c>
      <c r="S174" s="32">
        <v>0</v>
      </c>
      <c r="T174" s="31" t="str">
        <f t="shared" si="80"/>
        <v>..</v>
      </c>
      <c r="U174" s="31" t="str">
        <f t="shared" si="81"/>
        <v>..</v>
      </c>
      <c r="V174" s="38">
        <v>0</v>
      </c>
      <c r="W174" s="39">
        <f t="shared" si="82"/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</row>
    <row r="175" spans="1:37" ht="12.75">
      <c r="A175" t="s">
        <v>359</v>
      </c>
      <c r="B175" s="35"/>
      <c r="C175" s="64" t="s">
        <v>240</v>
      </c>
      <c r="D175" s="32">
        <v>0</v>
      </c>
      <c r="E175" s="22" t="str">
        <f aca="true" t="shared" si="83" ref="E175:E203">IF(+$W175=0,"..",+(X175+AE175)/$W175)</f>
        <v>..</v>
      </c>
      <c r="F175" s="22" t="str">
        <f aca="true" t="shared" si="84" ref="F175:F203">IF(+$W175=0,"..",+(Y175+AF175)/$W175)</f>
        <v>..</v>
      </c>
      <c r="G175" s="22" t="str">
        <f aca="true" t="shared" si="85" ref="G175:G203">IF(+$W175=0,"..",+(Z175+AG175)/$W175)</f>
        <v>..</v>
      </c>
      <c r="H175" s="22" t="str">
        <f aca="true" t="shared" si="86" ref="H175:H203">IF(+$W175=0,"..",+((X175+Y175+Z175)+(AE175+AF175+AG175))/$W175)</f>
        <v>..</v>
      </c>
      <c r="I175" s="22" t="str">
        <f aca="true" t="shared" si="87" ref="I175:I203">IF(+$W175=0,"..",+(AA175+AH175)/$W175)</f>
        <v>..</v>
      </c>
      <c r="J175" s="22" t="str">
        <f aca="true" t="shared" si="88" ref="J175:J203">IF(+$W175=0,"..",+(AB175+AI175)/$W175)</f>
        <v>..</v>
      </c>
      <c r="K175" s="22" t="str">
        <f aca="true" t="shared" si="89" ref="K175:K203">IF(X175+AE175=0,"..",+X175/(X175+AE175))</f>
        <v>..</v>
      </c>
      <c r="L175" s="22" t="str">
        <f aca="true" t="shared" si="90" ref="L175:L203">IF(Y175+AF175=0,"..",+Y175/(Y175+AF175))</f>
        <v>..</v>
      </c>
      <c r="M175" s="22" t="str">
        <f aca="true" t="shared" si="91" ref="M175:M203">IF(Z175+AG175=0,"..",+Z175/(Z175+AG175))</f>
        <v>..</v>
      </c>
      <c r="N175" s="22" t="str">
        <f aca="true" t="shared" si="92" ref="N175:N203">IF(X175+Y175+Z175+AE175+AF175+AG175=0,"..",+(X175+Y175+Z175)/(X175+Y175+Z175+AE175+AF175+AG175))</f>
        <v>..</v>
      </c>
      <c r="O175" s="22" t="str">
        <f aca="true" t="shared" si="93" ref="O175:O203">IF(AA175+AH175=0,"..",+AA175/(AA175+AH175))</f>
        <v>..</v>
      </c>
      <c r="P175" s="22" t="str">
        <f aca="true" t="shared" si="94" ref="P175:P203">IF(AB175+AI175=0,"..",+AB175/(AB175+AI175))</f>
        <v>..</v>
      </c>
      <c r="Q175" s="22" t="str">
        <f aca="true" t="shared" si="95" ref="Q175:Q203">IF(AC175+AJ175=0,"..",+AC175/(AC175+AJ175))</f>
        <v>..</v>
      </c>
      <c r="R175" s="22" t="str">
        <f aca="true" t="shared" si="96" ref="R175:R203">IF(AD175+AK175=0,"..",+(AD175)/(AD175+AK175))</f>
        <v>..</v>
      </c>
      <c r="S175" s="32">
        <v>759</v>
      </c>
      <c r="T175" s="31">
        <f aca="true" t="shared" si="97" ref="T175:T203">IF(ISERROR(+W175/S175),"..",(W175/S175))</f>
        <v>0</v>
      </c>
      <c r="U175" s="31">
        <f aca="true" t="shared" si="98" ref="U175:U203">IF(ISERROR((AD175+AK175)/S175),"..",(AD175+AK175)/S175)</f>
        <v>0</v>
      </c>
      <c r="V175" s="38">
        <v>759</v>
      </c>
      <c r="W175" s="39">
        <f t="shared" si="82"/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</row>
    <row r="176" spans="1:37" ht="12.75">
      <c r="A176" t="s">
        <v>52</v>
      </c>
      <c r="B176" s="35"/>
      <c r="C176" s="64" t="s">
        <v>241</v>
      </c>
      <c r="D176" s="32">
        <v>0</v>
      </c>
      <c r="E176" s="22" t="str">
        <f t="shared" si="83"/>
        <v>..</v>
      </c>
      <c r="F176" s="22" t="str">
        <f t="shared" si="84"/>
        <v>..</v>
      </c>
      <c r="G176" s="22" t="str">
        <f t="shared" si="85"/>
        <v>..</v>
      </c>
      <c r="H176" s="22" t="str">
        <f t="shared" si="86"/>
        <v>..</v>
      </c>
      <c r="I176" s="22" t="str">
        <f t="shared" si="87"/>
        <v>..</v>
      </c>
      <c r="J176" s="22" t="str">
        <f t="shared" si="88"/>
        <v>..</v>
      </c>
      <c r="K176" s="22" t="str">
        <f t="shared" si="89"/>
        <v>..</v>
      </c>
      <c r="L176" s="22" t="str">
        <f t="shared" si="90"/>
        <v>..</v>
      </c>
      <c r="M176" s="22" t="str">
        <f t="shared" si="91"/>
        <v>..</v>
      </c>
      <c r="N176" s="22" t="str">
        <f t="shared" si="92"/>
        <v>..</v>
      </c>
      <c r="O176" s="22" t="str">
        <f t="shared" si="93"/>
        <v>..</v>
      </c>
      <c r="P176" s="22" t="str">
        <f t="shared" si="94"/>
        <v>..</v>
      </c>
      <c r="Q176" s="22" t="str">
        <f t="shared" si="95"/>
        <v>..</v>
      </c>
      <c r="R176" s="22" t="str">
        <f t="shared" si="96"/>
        <v>..</v>
      </c>
      <c r="S176" s="32">
        <v>86615</v>
      </c>
      <c r="T176" s="31">
        <f t="shared" si="97"/>
        <v>0</v>
      </c>
      <c r="U176" s="31">
        <f t="shared" si="98"/>
        <v>0</v>
      </c>
      <c r="V176" s="38">
        <v>86615</v>
      </c>
      <c r="W176" s="39">
        <f t="shared" si="82"/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</row>
    <row r="177" spans="1:37" ht="12.75">
      <c r="A177" t="s">
        <v>360</v>
      </c>
      <c r="B177" s="35"/>
      <c r="C177" s="64" t="s">
        <v>242</v>
      </c>
      <c r="D177" s="32">
        <v>50416</v>
      </c>
      <c r="E177" s="22">
        <f t="shared" si="83"/>
        <v>0.09</v>
      </c>
      <c r="F177" s="22">
        <f t="shared" si="84"/>
        <v>0.13</v>
      </c>
      <c r="G177" s="22">
        <f t="shared" si="85"/>
        <v>0.1</v>
      </c>
      <c r="H177" s="22">
        <f t="shared" si="86"/>
        <v>0.32</v>
      </c>
      <c r="I177" s="22">
        <f t="shared" si="87"/>
        <v>0.64</v>
      </c>
      <c r="J177" s="22">
        <f t="shared" si="88"/>
        <v>0.04</v>
      </c>
      <c r="K177" s="22">
        <f t="shared" si="89"/>
        <v>0.51</v>
      </c>
      <c r="L177" s="22">
        <f t="shared" si="90"/>
        <v>0.47</v>
      </c>
      <c r="M177" s="22">
        <f t="shared" si="91"/>
        <v>0.47</v>
      </c>
      <c r="N177" s="22">
        <f t="shared" si="92"/>
        <v>0.48</v>
      </c>
      <c r="O177" s="22">
        <f t="shared" si="93"/>
        <v>0.4</v>
      </c>
      <c r="P177" s="22">
        <f t="shared" si="94"/>
        <v>0.64</v>
      </c>
      <c r="Q177" s="22">
        <f t="shared" si="95"/>
        <v>0.43</v>
      </c>
      <c r="R177" s="22">
        <f t="shared" si="96"/>
        <v>0.43</v>
      </c>
      <c r="S177" s="32">
        <v>50416</v>
      </c>
      <c r="T177" s="31">
        <f t="shared" si="97"/>
        <v>0.46</v>
      </c>
      <c r="U177" s="31">
        <f t="shared" si="98"/>
        <v>1</v>
      </c>
      <c r="V177" s="38">
        <v>50416</v>
      </c>
      <c r="W177" s="39">
        <f t="shared" si="82"/>
        <v>23310</v>
      </c>
      <c r="X177" s="39">
        <v>1078</v>
      </c>
      <c r="Y177" s="39">
        <v>1443</v>
      </c>
      <c r="Z177" s="39">
        <v>1111</v>
      </c>
      <c r="AA177" s="39">
        <v>6003</v>
      </c>
      <c r="AB177" s="39">
        <v>529</v>
      </c>
      <c r="AC177" s="39">
        <v>11642</v>
      </c>
      <c r="AD177" s="39">
        <v>21806</v>
      </c>
      <c r="AE177" s="39">
        <v>1032</v>
      </c>
      <c r="AF177" s="39">
        <v>1601</v>
      </c>
      <c r="AG177" s="39">
        <v>1266</v>
      </c>
      <c r="AH177" s="39">
        <v>8949</v>
      </c>
      <c r="AI177" s="39">
        <v>298</v>
      </c>
      <c r="AJ177" s="39">
        <v>15464</v>
      </c>
      <c r="AK177" s="39">
        <v>28610</v>
      </c>
    </row>
    <row r="178" spans="1:37" ht="12.75" customHeight="1">
      <c r="A178" t="s">
        <v>361</v>
      </c>
      <c r="B178" s="35"/>
      <c r="C178" s="64" t="s">
        <v>399</v>
      </c>
      <c r="D178" s="32">
        <v>755445</v>
      </c>
      <c r="E178" s="22">
        <f t="shared" si="83"/>
        <v>0.09</v>
      </c>
      <c r="F178" s="22">
        <f t="shared" si="84"/>
        <v>0.17</v>
      </c>
      <c r="G178" s="22">
        <f t="shared" si="85"/>
        <v>0.14</v>
      </c>
      <c r="H178" s="22">
        <f t="shared" si="86"/>
        <v>0.4</v>
      </c>
      <c r="I178" s="22">
        <f t="shared" si="87"/>
        <v>0.52</v>
      </c>
      <c r="J178" s="22">
        <f t="shared" si="88"/>
        <v>0.08</v>
      </c>
      <c r="K178" s="22">
        <f t="shared" si="89"/>
        <v>0.48</v>
      </c>
      <c r="L178" s="22">
        <f t="shared" si="90"/>
        <v>0.49</v>
      </c>
      <c r="M178" s="22">
        <f t="shared" si="91"/>
        <v>0.49</v>
      </c>
      <c r="N178" s="22">
        <f t="shared" si="92"/>
        <v>0.49</v>
      </c>
      <c r="O178" s="22">
        <f t="shared" si="93"/>
        <v>0.54</v>
      </c>
      <c r="P178" s="22">
        <f t="shared" si="94"/>
        <v>0.49</v>
      </c>
      <c r="Q178" s="22" t="str">
        <f t="shared" si="95"/>
        <v>..</v>
      </c>
      <c r="R178" s="22">
        <f t="shared" si="96"/>
        <v>0.51</v>
      </c>
      <c r="S178" s="32">
        <v>755445</v>
      </c>
      <c r="T178" s="31">
        <f t="shared" si="97"/>
        <v>1</v>
      </c>
      <c r="U178" s="31">
        <f t="shared" si="98"/>
        <v>1</v>
      </c>
      <c r="V178" s="38">
        <v>755445</v>
      </c>
      <c r="W178" s="39">
        <f t="shared" si="82"/>
        <v>755445</v>
      </c>
      <c r="X178" s="39">
        <v>33008</v>
      </c>
      <c r="Y178" s="39">
        <v>60618</v>
      </c>
      <c r="Z178" s="39">
        <v>52625</v>
      </c>
      <c r="AA178" s="39">
        <v>211863</v>
      </c>
      <c r="AB178" s="39">
        <v>29653</v>
      </c>
      <c r="AC178" s="39">
        <v>0</v>
      </c>
      <c r="AD178" s="39">
        <v>387767</v>
      </c>
      <c r="AE178" s="39">
        <v>35460</v>
      </c>
      <c r="AF178" s="39">
        <v>64146</v>
      </c>
      <c r="AG178" s="39">
        <v>54963</v>
      </c>
      <c r="AH178" s="39">
        <v>182154</v>
      </c>
      <c r="AI178" s="39">
        <v>30955</v>
      </c>
      <c r="AJ178" s="39">
        <v>0</v>
      </c>
      <c r="AK178" s="39">
        <v>367678</v>
      </c>
    </row>
    <row r="179" spans="1:37" ht="12.75">
      <c r="A179" t="s">
        <v>53</v>
      </c>
      <c r="B179" s="35"/>
      <c r="C179" s="64" t="s">
        <v>245</v>
      </c>
      <c r="D179" s="32">
        <v>81</v>
      </c>
      <c r="E179" s="22">
        <f t="shared" si="83"/>
        <v>0.1</v>
      </c>
      <c r="F179" s="22">
        <f t="shared" si="84"/>
        <v>0.25</v>
      </c>
      <c r="G179" s="22">
        <f t="shared" si="85"/>
        <v>0.16</v>
      </c>
      <c r="H179" s="22">
        <f t="shared" si="86"/>
        <v>0.51</v>
      </c>
      <c r="I179" s="22">
        <f t="shared" si="87"/>
        <v>0.46</v>
      </c>
      <c r="J179" s="22">
        <f t="shared" si="88"/>
        <v>0.04</v>
      </c>
      <c r="K179" s="22">
        <f t="shared" si="89"/>
        <v>0.38</v>
      </c>
      <c r="L179" s="22">
        <f t="shared" si="90"/>
        <v>0.5</v>
      </c>
      <c r="M179" s="22">
        <f t="shared" si="91"/>
        <v>0.77</v>
      </c>
      <c r="N179" s="22">
        <f t="shared" si="92"/>
        <v>0.56</v>
      </c>
      <c r="O179" s="22">
        <f t="shared" si="93"/>
        <v>0.51</v>
      </c>
      <c r="P179" s="22">
        <f t="shared" si="94"/>
        <v>0</v>
      </c>
      <c r="Q179" s="22" t="str">
        <f t="shared" si="95"/>
        <v>..</v>
      </c>
      <c r="R179" s="22">
        <f t="shared" si="96"/>
        <v>0.52</v>
      </c>
      <c r="S179" s="32">
        <v>3323</v>
      </c>
      <c r="T179" s="31">
        <f t="shared" si="97"/>
        <v>0.02</v>
      </c>
      <c r="U179" s="31">
        <f t="shared" si="98"/>
        <v>0.02</v>
      </c>
      <c r="V179" s="38">
        <v>3323</v>
      </c>
      <c r="W179" s="39">
        <f t="shared" si="82"/>
        <v>81</v>
      </c>
      <c r="X179" s="39">
        <v>3</v>
      </c>
      <c r="Y179" s="39">
        <v>10</v>
      </c>
      <c r="Z179" s="39">
        <v>10</v>
      </c>
      <c r="AA179" s="39">
        <v>19</v>
      </c>
      <c r="AB179" s="39">
        <v>0</v>
      </c>
      <c r="AC179" s="39">
        <v>0</v>
      </c>
      <c r="AD179" s="39">
        <v>42</v>
      </c>
      <c r="AE179" s="39">
        <v>5</v>
      </c>
      <c r="AF179" s="39">
        <v>10</v>
      </c>
      <c r="AG179" s="39">
        <v>3</v>
      </c>
      <c r="AH179" s="39">
        <v>18</v>
      </c>
      <c r="AI179" s="39">
        <v>3</v>
      </c>
      <c r="AJ179" s="39">
        <v>0</v>
      </c>
      <c r="AK179" s="39">
        <v>39</v>
      </c>
    </row>
    <row r="180" spans="1:37" ht="22.5">
      <c r="A180" t="s">
        <v>325</v>
      </c>
      <c r="B180" s="35"/>
      <c r="C180" s="3" t="s">
        <v>5</v>
      </c>
      <c r="D180" s="32">
        <v>1130</v>
      </c>
      <c r="E180" s="22">
        <f t="shared" si="83"/>
        <v>0.1</v>
      </c>
      <c r="F180" s="22">
        <f t="shared" si="84"/>
        <v>0.17</v>
      </c>
      <c r="G180" s="22">
        <f t="shared" si="85"/>
        <v>0.13</v>
      </c>
      <c r="H180" s="22">
        <f t="shared" si="86"/>
        <v>0.41</v>
      </c>
      <c r="I180" s="22">
        <f t="shared" si="87"/>
        <v>0.56</v>
      </c>
      <c r="J180" s="22">
        <f t="shared" si="88"/>
        <v>0.03</v>
      </c>
      <c r="K180" s="22">
        <f t="shared" si="89"/>
        <v>0.5</v>
      </c>
      <c r="L180" s="22">
        <f t="shared" si="90"/>
        <v>0.49</v>
      </c>
      <c r="M180" s="22">
        <f t="shared" si="91"/>
        <v>0.57</v>
      </c>
      <c r="N180" s="22">
        <f t="shared" si="92"/>
        <v>0.52</v>
      </c>
      <c r="O180" s="22">
        <f t="shared" si="93"/>
        <v>0.51</v>
      </c>
      <c r="P180" s="22">
        <f t="shared" si="94"/>
        <v>0.54</v>
      </c>
      <c r="Q180" s="22" t="str">
        <f t="shared" si="95"/>
        <v>..</v>
      </c>
      <c r="R180" s="22">
        <f t="shared" si="96"/>
        <v>0.52</v>
      </c>
      <c r="S180" s="32">
        <v>1130</v>
      </c>
      <c r="T180" s="31">
        <f t="shared" si="97"/>
        <v>1</v>
      </c>
      <c r="U180" s="31">
        <f t="shared" si="98"/>
        <v>1</v>
      </c>
      <c r="V180" s="38">
        <v>1130</v>
      </c>
      <c r="W180" s="39">
        <f t="shared" si="82"/>
        <v>1130</v>
      </c>
      <c r="X180" s="39">
        <v>59</v>
      </c>
      <c r="Y180" s="39">
        <v>93</v>
      </c>
      <c r="Z180" s="39">
        <v>86</v>
      </c>
      <c r="AA180" s="39">
        <v>323</v>
      </c>
      <c r="AB180" s="39">
        <v>21</v>
      </c>
      <c r="AC180" s="39">
        <v>0</v>
      </c>
      <c r="AD180" s="39">
        <v>582</v>
      </c>
      <c r="AE180" s="39">
        <v>59</v>
      </c>
      <c r="AF180" s="39">
        <v>95</v>
      </c>
      <c r="AG180" s="39">
        <v>66</v>
      </c>
      <c r="AH180" s="39">
        <v>310</v>
      </c>
      <c r="AI180" s="39">
        <v>18</v>
      </c>
      <c r="AJ180" s="39">
        <v>0</v>
      </c>
      <c r="AK180" s="39">
        <v>548</v>
      </c>
    </row>
    <row r="181" spans="1:37" ht="12.75">
      <c r="A181" t="s">
        <v>363</v>
      </c>
      <c r="B181" s="35"/>
      <c r="C181" s="64" t="s">
        <v>244</v>
      </c>
      <c r="D181" s="32">
        <v>89253</v>
      </c>
      <c r="E181" s="22">
        <f t="shared" si="83"/>
        <v>0.13</v>
      </c>
      <c r="F181" s="22">
        <f t="shared" si="84"/>
        <v>0.18</v>
      </c>
      <c r="G181" s="22">
        <f t="shared" si="85"/>
        <v>0.14</v>
      </c>
      <c r="H181" s="22">
        <f t="shared" si="86"/>
        <v>0.45</v>
      </c>
      <c r="I181" s="22">
        <f t="shared" si="87"/>
        <v>0.49</v>
      </c>
      <c r="J181" s="22">
        <f t="shared" si="88"/>
        <v>0.05</v>
      </c>
      <c r="K181" s="22">
        <f t="shared" si="89"/>
        <v>0.49</v>
      </c>
      <c r="L181" s="22">
        <f t="shared" si="90"/>
        <v>0.49</v>
      </c>
      <c r="M181" s="22">
        <f t="shared" si="91"/>
        <v>0.48</v>
      </c>
      <c r="N181" s="22">
        <f t="shared" si="92"/>
        <v>0.49</v>
      </c>
      <c r="O181" s="22">
        <f t="shared" si="93"/>
        <v>0.51</v>
      </c>
      <c r="P181" s="22">
        <f t="shared" si="94"/>
        <v>0.51</v>
      </c>
      <c r="Q181" s="22" t="str">
        <f t="shared" si="95"/>
        <v>..</v>
      </c>
      <c r="R181" s="22">
        <f t="shared" si="96"/>
        <v>0.5</v>
      </c>
      <c r="S181" s="32">
        <v>89253</v>
      </c>
      <c r="T181" s="31">
        <f t="shared" si="97"/>
        <v>1</v>
      </c>
      <c r="U181" s="31">
        <f t="shared" si="98"/>
        <v>1</v>
      </c>
      <c r="V181" s="38">
        <v>89253</v>
      </c>
      <c r="W181" s="39">
        <f t="shared" si="82"/>
        <v>89253</v>
      </c>
      <c r="X181" s="39">
        <v>5773</v>
      </c>
      <c r="Y181" s="39">
        <v>8074</v>
      </c>
      <c r="Z181" s="39">
        <v>6016</v>
      </c>
      <c r="AA181" s="39">
        <v>22517</v>
      </c>
      <c r="AB181" s="39">
        <v>2396</v>
      </c>
      <c r="AC181" s="39">
        <v>0</v>
      </c>
      <c r="AD181" s="39">
        <v>44776</v>
      </c>
      <c r="AE181" s="39">
        <v>5962</v>
      </c>
      <c r="AF181" s="39">
        <v>8266</v>
      </c>
      <c r="AG181" s="39">
        <v>6426</v>
      </c>
      <c r="AH181" s="39">
        <v>21484</v>
      </c>
      <c r="AI181" s="39">
        <v>2339</v>
      </c>
      <c r="AJ181" s="39">
        <v>0</v>
      </c>
      <c r="AK181" s="39">
        <v>44477</v>
      </c>
    </row>
    <row r="182" spans="1:37" ht="12.75">
      <c r="A182" t="s">
        <v>365</v>
      </c>
      <c r="B182" s="35"/>
      <c r="C182" s="64" t="s">
        <v>247</v>
      </c>
      <c r="D182" s="32">
        <v>0</v>
      </c>
      <c r="E182" s="22" t="str">
        <f t="shared" si="83"/>
        <v>..</v>
      </c>
      <c r="F182" s="22" t="str">
        <f t="shared" si="84"/>
        <v>..</v>
      </c>
      <c r="G182" s="22" t="str">
        <f t="shared" si="85"/>
        <v>..</v>
      </c>
      <c r="H182" s="22" t="str">
        <f t="shared" si="86"/>
        <v>..</v>
      </c>
      <c r="I182" s="22" t="str">
        <f t="shared" si="87"/>
        <v>..</v>
      </c>
      <c r="J182" s="22" t="str">
        <f t="shared" si="88"/>
        <v>..</v>
      </c>
      <c r="K182" s="22" t="str">
        <f t="shared" si="89"/>
        <v>..</v>
      </c>
      <c r="L182" s="22" t="str">
        <f t="shared" si="90"/>
        <v>..</v>
      </c>
      <c r="M182" s="22" t="str">
        <f t="shared" si="91"/>
        <v>..</v>
      </c>
      <c r="N182" s="22" t="str">
        <f t="shared" si="92"/>
        <v>..</v>
      </c>
      <c r="O182" s="22" t="str">
        <f t="shared" si="93"/>
        <v>..</v>
      </c>
      <c r="P182" s="22" t="str">
        <f t="shared" si="94"/>
        <v>..</v>
      </c>
      <c r="Q182" s="22" t="str">
        <f t="shared" si="95"/>
        <v>..</v>
      </c>
      <c r="R182" s="22" t="str">
        <f t="shared" si="96"/>
        <v>..</v>
      </c>
      <c r="S182" s="32">
        <v>0</v>
      </c>
      <c r="T182" s="31" t="str">
        <f t="shared" si="97"/>
        <v>..</v>
      </c>
      <c r="U182" s="31" t="str">
        <f t="shared" si="98"/>
        <v>..</v>
      </c>
      <c r="V182" s="38">
        <v>0</v>
      </c>
      <c r="W182" s="39">
        <f t="shared" si="82"/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</row>
    <row r="183" spans="1:37" ht="12.75">
      <c r="A183" t="s">
        <v>366</v>
      </c>
      <c r="B183" s="35"/>
      <c r="C183" s="64" t="s">
        <v>248</v>
      </c>
      <c r="D183" s="32">
        <v>19270</v>
      </c>
      <c r="E183" s="22">
        <f t="shared" si="83"/>
        <v>0.17</v>
      </c>
      <c r="F183" s="22">
        <f t="shared" si="84"/>
        <v>0.24</v>
      </c>
      <c r="G183" s="22">
        <f t="shared" si="85"/>
        <v>0.11</v>
      </c>
      <c r="H183" s="22">
        <f t="shared" si="86"/>
        <v>0.53</v>
      </c>
      <c r="I183" s="22">
        <f t="shared" si="87"/>
        <v>0.43</v>
      </c>
      <c r="J183" s="22">
        <f t="shared" si="88"/>
        <v>0.04</v>
      </c>
      <c r="K183" s="22">
        <f t="shared" si="89"/>
        <v>0.5</v>
      </c>
      <c r="L183" s="22">
        <f t="shared" si="90"/>
        <v>0.49</v>
      </c>
      <c r="M183" s="22">
        <f t="shared" si="91"/>
        <v>0.45</v>
      </c>
      <c r="N183" s="22">
        <f t="shared" si="92"/>
        <v>0.49</v>
      </c>
      <c r="O183" s="22">
        <f t="shared" si="93"/>
        <v>0.54</v>
      </c>
      <c r="P183" s="22">
        <f t="shared" si="94"/>
        <v>0.59</v>
      </c>
      <c r="Q183" s="22" t="str">
        <f t="shared" si="95"/>
        <v>..</v>
      </c>
      <c r="R183" s="22">
        <f t="shared" si="96"/>
        <v>0.51</v>
      </c>
      <c r="S183" s="32">
        <v>19270</v>
      </c>
      <c r="T183" s="31">
        <f t="shared" si="97"/>
        <v>1</v>
      </c>
      <c r="U183" s="31">
        <f t="shared" si="98"/>
        <v>1</v>
      </c>
      <c r="V183" s="38">
        <v>19270</v>
      </c>
      <c r="W183" s="39">
        <f t="shared" si="82"/>
        <v>19270</v>
      </c>
      <c r="X183" s="39">
        <v>1678</v>
      </c>
      <c r="Y183" s="39">
        <v>2267</v>
      </c>
      <c r="Z183" s="39">
        <v>973</v>
      </c>
      <c r="AA183" s="39">
        <v>4478</v>
      </c>
      <c r="AB183" s="39">
        <v>453</v>
      </c>
      <c r="AC183" s="39">
        <v>0</v>
      </c>
      <c r="AD183" s="39">
        <v>9849</v>
      </c>
      <c r="AE183" s="39">
        <v>1674</v>
      </c>
      <c r="AF183" s="39">
        <v>2374</v>
      </c>
      <c r="AG183" s="39">
        <v>1173</v>
      </c>
      <c r="AH183" s="39">
        <v>3881</v>
      </c>
      <c r="AI183" s="39">
        <v>319</v>
      </c>
      <c r="AJ183" s="39">
        <v>0</v>
      </c>
      <c r="AK183" s="39">
        <v>9421</v>
      </c>
    </row>
    <row r="184" spans="1:37" ht="12.75">
      <c r="A184" t="s">
        <v>77</v>
      </c>
      <c r="B184" s="35"/>
      <c r="C184" s="64" t="s">
        <v>390</v>
      </c>
      <c r="D184" s="32">
        <v>2</v>
      </c>
      <c r="E184" s="22">
        <f t="shared" si="83"/>
        <v>0.5</v>
      </c>
      <c r="F184" s="22">
        <f t="shared" si="84"/>
        <v>0</v>
      </c>
      <c r="G184" s="22">
        <f t="shared" si="85"/>
        <v>0</v>
      </c>
      <c r="H184" s="22">
        <f t="shared" si="86"/>
        <v>0.5</v>
      </c>
      <c r="I184" s="22">
        <f t="shared" si="87"/>
        <v>0.5</v>
      </c>
      <c r="J184" s="22">
        <f t="shared" si="88"/>
        <v>0</v>
      </c>
      <c r="K184" s="22">
        <f t="shared" si="89"/>
        <v>1</v>
      </c>
      <c r="L184" s="22" t="str">
        <f t="shared" si="90"/>
        <v>..</v>
      </c>
      <c r="M184" s="22" t="str">
        <f t="shared" si="91"/>
        <v>..</v>
      </c>
      <c r="N184" s="22">
        <f t="shared" si="92"/>
        <v>1</v>
      </c>
      <c r="O184" s="22">
        <f t="shared" si="93"/>
        <v>0</v>
      </c>
      <c r="P184" s="22" t="str">
        <f t="shared" si="94"/>
        <v>..</v>
      </c>
      <c r="Q184" s="22" t="str">
        <f t="shared" si="95"/>
        <v>..</v>
      </c>
      <c r="R184" s="22">
        <f t="shared" si="96"/>
        <v>0.5</v>
      </c>
      <c r="S184" s="32">
        <v>2</v>
      </c>
      <c r="T184" s="31">
        <f t="shared" si="97"/>
        <v>1</v>
      </c>
      <c r="U184" s="31">
        <f t="shared" si="98"/>
        <v>1</v>
      </c>
      <c r="V184" s="38">
        <v>2</v>
      </c>
      <c r="W184" s="39">
        <f t="shared" si="82"/>
        <v>2</v>
      </c>
      <c r="X184" s="39">
        <v>1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1</v>
      </c>
      <c r="AE184" s="39">
        <v>0</v>
      </c>
      <c r="AF184" s="39">
        <v>0</v>
      </c>
      <c r="AG184" s="39">
        <v>0</v>
      </c>
      <c r="AH184" s="39">
        <v>1</v>
      </c>
      <c r="AI184" s="39">
        <v>0</v>
      </c>
      <c r="AJ184" s="39">
        <v>0</v>
      </c>
      <c r="AK184" s="39">
        <v>1</v>
      </c>
    </row>
    <row r="185" spans="1:37" ht="12.75">
      <c r="A185" t="s">
        <v>78</v>
      </c>
      <c r="B185" s="35"/>
      <c r="C185" s="64" t="s">
        <v>391</v>
      </c>
      <c r="D185" s="32">
        <v>22</v>
      </c>
      <c r="E185" s="22">
        <f t="shared" si="83"/>
        <v>0.09</v>
      </c>
      <c r="F185" s="22">
        <f t="shared" si="84"/>
        <v>0.05</v>
      </c>
      <c r="G185" s="22">
        <f t="shared" si="85"/>
        <v>0.09</v>
      </c>
      <c r="H185" s="22">
        <f t="shared" si="86"/>
        <v>0.23</v>
      </c>
      <c r="I185" s="22">
        <f t="shared" si="87"/>
        <v>0.77</v>
      </c>
      <c r="J185" s="22">
        <f t="shared" si="88"/>
        <v>0</v>
      </c>
      <c r="K185" s="22">
        <f t="shared" si="89"/>
        <v>0.5</v>
      </c>
      <c r="L185" s="22">
        <f t="shared" si="90"/>
        <v>1</v>
      </c>
      <c r="M185" s="22">
        <f t="shared" si="91"/>
        <v>0</v>
      </c>
      <c r="N185" s="22">
        <f t="shared" si="92"/>
        <v>0.4</v>
      </c>
      <c r="O185" s="22">
        <f t="shared" si="93"/>
        <v>0.35</v>
      </c>
      <c r="P185" s="22" t="str">
        <f t="shared" si="94"/>
        <v>..</v>
      </c>
      <c r="Q185" s="22" t="str">
        <f t="shared" si="95"/>
        <v>..</v>
      </c>
      <c r="R185" s="22">
        <f t="shared" si="96"/>
        <v>0.36</v>
      </c>
      <c r="S185" s="32">
        <v>22</v>
      </c>
      <c r="T185" s="31">
        <f t="shared" si="97"/>
        <v>1</v>
      </c>
      <c r="U185" s="31">
        <f t="shared" si="98"/>
        <v>1</v>
      </c>
      <c r="V185" s="38">
        <v>22</v>
      </c>
      <c r="W185" s="39">
        <f t="shared" si="82"/>
        <v>22</v>
      </c>
      <c r="X185" s="39">
        <v>1</v>
      </c>
      <c r="Y185" s="39">
        <v>1</v>
      </c>
      <c r="Z185" s="39">
        <v>0</v>
      </c>
      <c r="AA185" s="39">
        <v>6</v>
      </c>
      <c r="AB185" s="39">
        <v>0</v>
      </c>
      <c r="AC185" s="39">
        <v>0</v>
      </c>
      <c r="AD185" s="39">
        <v>8</v>
      </c>
      <c r="AE185" s="39">
        <v>1</v>
      </c>
      <c r="AF185" s="39">
        <v>0</v>
      </c>
      <c r="AG185" s="39">
        <v>2</v>
      </c>
      <c r="AH185" s="39">
        <v>11</v>
      </c>
      <c r="AI185" s="39">
        <v>0</v>
      </c>
      <c r="AJ185" s="39">
        <v>0</v>
      </c>
      <c r="AK185" s="39">
        <v>14</v>
      </c>
    </row>
    <row r="186" spans="1:37" ht="12.75">
      <c r="A186" t="s">
        <v>367</v>
      </c>
      <c r="B186" s="35"/>
      <c r="C186" s="64" t="s">
        <v>249</v>
      </c>
      <c r="D186" s="32">
        <v>4072</v>
      </c>
      <c r="E186" s="22">
        <f t="shared" si="83"/>
        <v>0.07</v>
      </c>
      <c r="F186" s="22">
        <f t="shared" si="84"/>
        <v>0.06</v>
      </c>
      <c r="G186" s="22">
        <f t="shared" si="85"/>
        <v>0.07</v>
      </c>
      <c r="H186" s="22">
        <f t="shared" si="86"/>
        <v>0.21</v>
      </c>
      <c r="I186" s="22">
        <f t="shared" si="87"/>
        <v>0.74</v>
      </c>
      <c r="J186" s="22">
        <f t="shared" si="88"/>
        <v>0.05</v>
      </c>
      <c r="K186" s="22">
        <f t="shared" si="89"/>
        <v>0.46</v>
      </c>
      <c r="L186" s="22">
        <f t="shared" si="90"/>
        <v>0.48</v>
      </c>
      <c r="M186" s="22">
        <f t="shared" si="91"/>
        <v>0.32</v>
      </c>
      <c r="N186" s="22">
        <f t="shared" si="92"/>
        <v>0.42</v>
      </c>
      <c r="O186" s="22">
        <f t="shared" si="93"/>
        <v>0.24</v>
      </c>
      <c r="P186" s="22">
        <f t="shared" si="94"/>
        <v>0.34</v>
      </c>
      <c r="Q186" s="22">
        <f t="shared" si="95"/>
        <v>0</v>
      </c>
      <c r="R186" s="22">
        <f t="shared" si="96"/>
        <v>0.28</v>
      </c>
      <c r="S186" s="32">
        <v>4097</v>
      </c>
      <c r="T186" s="31">
        <f t="shared" si="97"/>
        <v>0.99</v>
      </c>
      <c r="U186" s="31">
        <f t="shared" si="98"/>
        <v>0.99</v>
      </c>
      <c r="V186" s="37">
        <v>4097</v>
      </c>
      <c r="W186" s="39">
        <f t="shared" si="82"/>
        <v>4070</v>
      </c>
      <c r="X186" s="39">
        <v>131</v>
      </c>
      <c r="Y186" s="39">
        <v>127</v>
      </c>
      <c r="Z186" s="39">
        <v>97</v>
      </c>
      <c r="AA186" s="39">
        <v>712</v>
      </c>
      <c r="AB186" s="39">
        <v>70</v>
      </c>
      <c r="AC186" s="39">
        <v>0</v>
      </c>
      <c r="AD186" s="39">
        <v>1137</v>
      </c>
      <c r="AE186" s="39">
        <v>152</v>
      </c>
      <c r="AF186" s="39">
        <v>135</v>
      </c>
      <c r="AG186" s="39">
        <v>204</v>
      </c>
      <c r="AH186" s="39">
        <v>2307</v>
      </c>
      <c r="AI186" s="39">
        <v>135</v>
      </c>
      <c r="AJ186" s="39">
        <v>2</v>
      </c>
      <c r="AK186" s="39">
        <v>2935</v>
      </c>
    </row>
    <row r="187" spans="1:37" ht="12.75">
      <c r="A187" t="s">
        <v>368</v>
      </c>
      <c r="B187" s="35"/>
      <c r="C187" s="64" t="s">
        <v>250</v>
      </c>
      <c r="D187" s="32">
        <v>14465</v>
      </c>
      <c r="E187" s="22">
        <f t="shared" si="83"/>
        <v>0.08</v>
      </c>
      <c r="F187" s="22">
        <f t="shared" si="84"/>
        <v>0.13</v>
      </c>
      <c r="G187" s="22">
        <f t="shared" si="85"/>
        <v>0.11</v>
      </c>
      <c r="H187" s="22">
        <f t="shared" si="86"/>
        <v>0.33</v>
      </c>
      <c r="I187" s="22">
        <f t="shared" si="87"/>
        <v>0.64</v>
      </c>
      <c r="J187" s="22">
        <f t="shared" si="88"/>
        <v>0.03</v>
      </c>
      <c r="K187" s="22">
        <f t="shared" si="89"/>
        <v>0.47</v>
      </c>
      <c r="L187" s="22">
        <f t="shared" si="90"/>
        <v>0.46</v>
      </c>
      <c r="M187" s="22">
        <f t="shared" si="91"/>
        <v>0.44</v>
      </c>
      <c r="N187" s="22">
        <f t="shared" si="92"/>
        <v>0.46</v>
      </c>
      <c r="O187" s="22">
        <f t="shared" si="93"/>
        <v>0.42</v>
      </c>
      <c r="P187" s="22">
        <f t="shared" si="94"/>
        <v>0.47</v>
      </c>
      <c r="Q187" s="22" t="str">
        <f t="shared" si="95"/>
        <v>..</v>
      </c>
      <c r="R187" s="22">
        <f t="shared" si="96"/>
        <v>0.43</v>
      </c>
      <c r="S187" s="32">
        <v>14465</v>
      </c>
      <c r="T187" s="31">
        <f t="shared" si="97"/>
        <v>1</v>
      </c>
      <c r="U187" s="31">
        <f t="shared" si="98"/>
        <v>1</v>
      </c>
      <c r="V187" s="37">
        <v>14465</v>
      </c>
      <c r="W187" s="39">
        <f t="shared" si="82"/>
        <v>14465</v>
      </c>
      <c r="X187" s="39">
        <v>561</v>
      </c>
      <c r="Y187" s="39">
        <v>891</v>
      </c>
      <c r="Z187" s="39">
        <v>725</v>
      </c>
      <c r="AA187" s="39">
        <v>3856</v>
      </c>
      <c r="AB187" s="39">
        <v>227</v>
      </c>
      <c r="AC187" s="39">
        <v>0</v>
      </c>
      <c r="AD187" s="39">
        <v>6260</v>
      </c>
      <c r="AE187" s="39">
        <v>625</v>
      </c>
      <c r="AF187" s="39">
        <v>1058</v>
      </c>
      <c r="AG187" s="39">
        <v>922</v>
      </c>
      <c r="AH187" s="39">
        <v>5339</v>
      </c>
      <c r="AI187" s="39">
        <v>261</v>
      </c>
      <c r="AJ187" s="39">
        <v>0</v>
      </c>
      <c r="AK187" s="39">
        <v>8205</v>
      </c>
    </row>
    <row r="188" spans="1:37" ht="12.75">
      <c r="A188" t="s">
        <v>364</v>
      </c>
      <c r="B188" s="35"/>
      <c r="C188" s="64" t="s">
        <v>246</v>
      </c>
      <c r="D188" s="32">
        <v>59</v>
      </c>
      <c r="E188" s="22">
        <f t="shared" si="83"/>
        <v>0.03</v>
      </c>
      <c r="F188" s="22">
        <f t="shared" si="84"/>
        <v>0.05</v>
      </c>
      <c r="G188" s="22">
        <f t="shared" si="85"/>
        <v>0.1</v>
      </c>
      <c r="H188" s="22">
        <f t="shared" si="86"/>
        <v>0.19</v>
      </c>
      <c r="I188" s="22">
        <f t="shared" si="87"/>
        <v>0.69</v>
      </c>
      <c r="J188" s="22">
        <f t="shared" si="88"/>
        <v>0.12</v>
      </c>
      <c r="K188" s="22">
        <f t="shared" si="89"/>
        <v>1</v>
      </c>
      <c r="L188" s="22">
        <f t="shared" si="90"/>
        <v>0.33</v>
      </c>
      <c r="M188" s="22">
        <f t="shared" si="91"/>
        <v>0.67</v>
      </c>
      <c r="N188" s="22">
        <f t="shared" si="92"/>
        <v>0.64</v>
      </c>
      <c r="O188" s="22">
        <f t="shared" si="93"/>
        <v>0.44</v>
      </c>
      <c r="P188" s="22">
        <f t="shared" si="94"/>
        <v>0.86</v>
      </c>
      <c r="Q188" s="22" t="str">
        <f t="shared" si="95"/>
        <v>..</v>
      </c>
      <c r="R188" s="22">
        <f t="shared" si="96"/>
        <v>0.53</v>
      </c>
      <c r="S188" s="32">
        <v>59</v>
      </c>
      <c r="T188" s="31">
        <f t="shared" si="97"/>
        <v>1</v>
      </c>
      <c r="U188" s="31">
        <f t="shared" si="98"/>
        <v>1</v>
      </c>
      <c r="V188" s="37">
        <v>59</v>
      </c>
      <c r="W188" s="39">
        <f t="shared" si="82"/>
        <v>59</v>
      </c>
      <c r="X188" s="39">
        <v>2</v>
      </c>
      <c r="Y188" s="39">
        <v>1</v>
      </c>
      <c r="Z188" s="39">
        <v>4</v>
      </c>
      <c r="AA188" s="39">
        <v>18</v>
      </c>
      <c r="AB188" s="39">
        <v>6</v>
      </c>
      <c r="AC188" s="39">
        <v>0</v>
      </c>
      <c r="AD188" s="39">
        <v>31</v>
      </c>
      <c r="AE188" s="39">
        <v>0</v>
      </c>
      <c r="AF188" s="39">
        <v>2</v>
      </c>
      <c r="AG188" s="39">
        <v>2</v>
      </c>
      <c r="AH188" s="39">
        <v>23</v>
      </c>
      <c r="AI188" s="39">
        <v>1</v>
      </c>
      <c r="AJ188" s="39">
        <v>0</v>
      </c>
      <c r="AK188" s="39">
        <v>28</v>
      </c>
    </row>
    <row r="189" spans="1:37" ht="12.75">
      <c r="A189" t="s">
        <v>370</v>
      </c>
      <c r="B189" s="35"/>
      <c r="C189" s="64" t="s">
        <v>252</v>
      </c>
      <c r="D189" s="32">
        <v>139448</v>
      </c>
      <c r="E189" s="22">
        <f t="shared" si="83"/>
        <v>0.17</v>
      </c>
      <c r="F189" s="22">
        <f t="shared" si="84"/>
        <v>0.23</v>
      </c>
      <c r="G189" s="22">
        <f t="shared" si="85"/>
        <v>0.17</v>
      </c>
      <c r="H189" s="22">
        <f t="shared" si="86"/>
        <v>0.56</v>
      </c>
      <c r="I189" s="22">
        <f t="shared" si="87"/>
        <v>0.42</v>
      </c>
      <c r="J189" s="22">
        <f t="shared" si="88"/>
        <v>0.02</v>
      </c>
      <c r="K189" s="22">
        <f t="shared" si="89"/>
        <v>0.5</v>
      </c>
      <c r="L189" s="22">
        <f t="shared" si="90"/>
        <v>0.5</v>
      </c>
      <c r="M189" s="22">
        <f t="shared" si="91"/>
        <v>0.49</v>
      </c>
      <c r="N189" s="22">
        <f t="shared" si="92"/>
        <v>0.5</v>
      </c>
      <c r="O189" s="22">
        <f t="shared" si="93"/>
        <v>0.5</v>
      </c>
      <c r="P189" s="22">
        <f t="shared" si="94"/>
        <v>0.51</v>
      </c>
      <c r="Q189" s="22" t="str">
        <f t="shared" si="95"/>
        <v>..</v>
      </c>
      <c r="R189" s="22">
        <f t="shared" si="96"/>
        <v>0.5</v>
      </c>
      <c r="S189" s="32">
        <v>139448</v>
      </c>
      <c r="T189" s="31">
        <f t="shared" si="97"/>
        <v>1</v>
      </c>
      <c r="U189" s="31">
        <f t="shared" si="98"/>
        <v>1</v>
      </c>
      <c r="V189" s="37">
        <v>139448</v>
      </c>
      <c r="W189" s="39">
        <f t="shared" si="82"/>
        <v>139448</v>
      </c>
      <c r="X189" s="39">
        <v>11494</v>
      </c>
      <c r="Y189" s="39">
        <v>15928</v>
      </c>
      <c r="Z189" s="39">
        <v>11451</v>
      </c>
      <c r="AA189" s="39">
        <v>28745</v>
      </c>
      <c r="AB189" s="39">
        <v>1514</v>
      </c>
      <c r="AC189" s="39">
        <v>0</v>
      </c>
      <c r="AD189" s="39">
        <v>69132</v>
      </c>
      <c r="AE189" s="39">
        <v>11670</v>
      </c>
      <c r="AF189" s="39">
        <v>15831</v>
      </c>
      <c r="AG189" s="39">
        <v>12153</v>
      </c>
      <c r="AH189" s="39">
        <v>29231</v>
      </c>
      <c r="AI189" s="39">
        <v>1431</v>
      </c>
      <c r="AJ189" s="39">
        <v>0</v>
      </c>
      <c r="AK189" s="39">
        <v>70316</v>
      </c>
    </row>
    <row r="190" spans="1:37" ht="12.75">
      <c r="A190" t="s">
        <v>371</v>
      </c>
      <c r="B190" s="35"/>
      <c r="C190" s="64" t="s">
        <v>253</v>
      </c>
      <c r="D190" s="32">
        <v>217</v>
      </c>
      <c r="E190" s="22">
        <f t="shared" si="83"/>
        <v>0.05</v>
      </c>
      <c r="F190" s="22">
        <f t="shared" si="84"/>
        <v>0.1</v>
      </c>
      <c r="G190" s="22">
        <f t="shared" si="85"/>
        <v>0.11</v>
      </c>
      <c r="H190" s="22">
        <f t="shared" si="86"/>
        <v>0.26</v>
      </c>
      <c r="I190" s="22">
        <f t="shared" si="87"/>
        <v>0.72</v>
      </c>
      <c r="J190" s="22">
        <f t="shared" si="88"/>
        <v>0.02</v>
      </c>
      <c r="K190" s="22">
        <f t="shared" si="89"/>
        <v>0.45</v>
      </c>
      <c r="L190" s="22">
        <f t="shared" si="90"/>
        <v>0.43</v>
      </c>
      <c r="M190" s="22">
        <f t="shared" si="91"/>
        <v>0.33</v>
      </c>
      <c r="N190" s="22">
        <f t="shared" si="92"/>
        <v>0.39</v>
      </c>
      <c r="O190" s="22">
        <f t="shared" si="93"/>
        <v>0.35</v>
      </c>
      <c r="P190" s="22">
        <f t="shared" si="94"/>
        <v>0.4</v>
      </c>
      <c r="Q190" s="22" t="str">
        <f t="shared" si="95"/>
        <v>..</v>
      </c>
      <c r="R190" s="22">
        <f t="shared" si="96"/>
        <v>0.36</v>
      </c>
      <c r="S190" s="32">
        <v>3176</v>
      </c>
      <c r="T190" s="31">
        <f t="shared" si="97"/>
        <v>0.07</v>
      </c>
      <c r="U190" s="31">
        <f t="shared" si="98"/>
        <v>0.07</v>
      </c>
      <c r="V190" s="37">
        <v>3176</v>
      </c>
      <c r="W190" s="39">
        <f t="shared" si="82"/>
        <v>217</v>
      </c>
      <c r="X190" s="39">
        <v>5</v>
      </c>
      <c r="Y190" s="39">
        <v>9</v>
      </c>
      <c r="Z190" s="39">
        <v>8</v>
      </c>
      <c r="AA190" s="39">
        <v>54</v>
      </c>
      <c r="AB190" s="39">
        <v>2</v>
      </c>
      <c r="AC190" s="39">
        <v>0</v>
      </c>
      <c r="AD190" s="39">
        <v>78</v>
      </c>
      <c r="AE190" s="39">
        <v>6</v>
      </c>
      <c r="AF190" s="39">
        <v>12</v>
      </c>
      <c r="AG190" s="39">
        <v>16</v>
      </c>
      <c r="AH190" s="39">
        <v>102</v>
      </c>
      <c r="AI190" s="39">
        <v>3</v>
      </c>
      <c r="AJ190" s="39">
        <v>0</v>
      </c>
      <c r="AK190" s="39">
        <v>139</v>
      </c>
    </row>
    <row r="191" spans="1:37" ht="12.75">
      <c r="A191" t="s">
        <v>369</v>
      </c>
      <c r="B191" s="35"/>
      <c r="C191" s="64" t="s">
        <v>251</v>
      </c>
      <c r="D191" s="32">
        <v>677</v>
      </c>
      <c r="E191" s="22">
        <f t="shared" si="83"/>
        <v>0.12</v>
      </c>
      <c r="F191" s="22">
        <f t="shared" si="84"/>
        <v>0.21</v>
      </c>
      <c r="G191" s="22">
        <f t="shared" si="85"/>
        <v>0.53</v>
      </c>
      <c r="H191" s="22">
        <f t="shared" si="86"/>
        <v>0.86</v>
      </c>
      <c r="I191" s="22">
        <f t="shared" si="87"/>
        <v>0.14</v>
      </c>
      <c r="J191" s="22">
        <f t="shared" si="88"/>
        <v>0</v>
      </c>
      <c r="K191" s="22">
        <f t="shared" si="89"/>
        <v>0.46</v>
      </c>
      <c r="L191" s="22">
        <f t="shared" si="90"/>
        <v>0.49</v>
      </c>
      <c r="M191" s="22">
        <f t="shared" si="91"/>
        <v>0.52</v>
      </c>
      <c r="N191" s="22">
        <f t="shared" si="92"/>
        <v>0.51</v>
      </c>
      <c r="O191" s="22">
        <f t="shared" si="93"/>
        <v>0.45</v>
      </c>
      <c r="P191" s="22">
        <f t="shared" si="94"/>
        <v>0</v>
      </c>
      <c r="Q191" s="22" t="str">
        <f t="shared" si="95"/>
        <v>..</v>
      </c>
      <c r="R191" s="22">
        <f t="shared" si="96"/>
        <v>0.49</v>
      </c>
      <c r="S191" s="32">
        <v>677</v>
      </c>
      <c r="T191" s="31">
        <f t="shared" si="97"/>
        <v>1</v>
      </c>
      <c r="U191" s="31">
        <f t="shared" si="98"/>
        <v>1</v>
      </c>
      <c r="V191" s="37">
        <v>677</v>
      </c>
      <c r="W191" s="39">
        <f t="shared" si="82"/>
        <v>677</v>
      </c>
      <c r="X191" s="39">
        <v>37</v>
      </c>
      <c r="Y191" s="39">
        <v>71</v>
      </c>
      <c r="Z191" s="39">
        <v>185</v>
      </c>
      <c r="AA191" s="39">
        <v>42</v>
      </c>
      <c r="AB191" s="39">
        <v>0</v>
      </c>
      <c r="AC191" s="39">
        <v>0</v>
      </c>
      <c r="AD191" s="39">
        <v>335</v>
      </c>
      <c r="AE191" s="39">
        <v>43</v>
      </c>
      <c r="AF191" s="39">
        <v>73</v>
      </c>
      <c r="AG191" s="39">
        <v>171</v>
      </c>
      <c r="AH191" s="39">
        <v>52</v>
      </c>
      <c r="AI191" s="39">
        <v>3</v>
      </c>
      <c r="AJ191" s="39">
        <v>0</v>
      </c>
      <c r="AK191" s="39">
        <v>342</v>
      </c>
    </row>
    <row r="192" spans="1:37" ht="12.75">
      <c r="A192" t="s">
        <v>26</v>
      </c>
      <c r="B192" s="35"/>
      <c r="C192" s="64" t="s">
        <v>149</v>
      </c>
      <c r="D192" s="32">
        <v>0</v>
      </c>
      <c r="E192" s="22" t="str">
        <f t="shared" si="83"/>
        <v>..</v>
      </c>
      <c r="F192" s="22" t="str">
        <f t="shared" si="84"/>
        <v>..</v>
      </c>
      <c r="G192" s="22" t="str">
        <f t="shared" si="85"/>
        <v>..</v>
      </c>
      <c r="H192" s="22" t="str">
        <f t="shared" si="86"/>
        <v>..</v>
      </c>
      <c r="I192" s="22" t="str">
        <f t="shared" si="87"/>
        <v>..</v>
      </c>
      <c r="J192" s="22" t="str">
        <f t="shared" si="88"/>
        <v>..</v>
      </c>
      <c r="K192" s="22" t="str">
        <f t="shared" si="89"/>
        <v>..</v>
      </c>
      <c r="L192" s="22" t="str">
        <f t="shared" si="90"/>
        <v>..</v>
      </c>
      <c r="M192" s="22" t="str">
        <f t="shared" si="91"/>
        <v>..</v>
      </c>
      <c r="N192" s="22" t="str">
        <f t="shared" si="92"/>
        <v>..</v>
      </c>
      <c r="O192" s="22" t="str">
        <f t="shared" si="93"/>
        <v>..</v>
      </c>
      <c r="P192" s="22" t="str">
        <f t="shared" si="94"/>
        <v>..</v>
      </c>
      <c r="Q192" s="22" t="str">
        <f t="shared" si="95"/>
        <v>..</v>
      </c>
      <c r="R192" s="22" t="str">
        <f t="shared" si="96"/>
        <v>..</v>
      </c>
      <c r="S192" s="32">
        <v>193510</v>
      </c>
      <c r="T192" s="31">
        <f t="shared" si="97"/>
        <v>0</v>
      </c>
      <c r="U192" s="31">
        <f t="shared" si="98"/>
        <v>0</v>
      </c>
      <c r="V192" s="37">
        <v>193510</v>
      </c>
      <c r="W192" s="39">
        <f t="shared" si="82"/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</row>
    <row r="193" spans="1:37" ht="12.75">
      <c r="A193" t="s">
        <v>362</v>
      </c>
      <c r="B193" s="35"/>
      <c r="C193" s="64" t="s">
        <v>243</v>
      </c>
      <c r="D193" s="32">
        <v>131243</v>
      </c>
      <c r="E193" s="22">
        <f t="shared" si="83"/>
        <v>0.18</v>
      </c>
      <c r="F193" s="22">
        <f t="shared" si="84"/>
        <v>0.22</v>
      </c>
      <c r="G193" s="22">
        <f t="shared" si="85"/>
        <v>0.17</v>
      </c>
      <c r="H193" s="22">
        <f t="shared" si="86"/>
        <v>0.57</v>
      </c>
      <c r="I193" s="22">
        <f t="shared" si="87"/>
        <v>0.4</v>
      </c>
      <c r="J193" s="22">
        <f t="shared" si="88"/>
        <v>0.03</v>
      </c>
      <c r="K193" s="22">
        <f t="shared" si="89"/>
        <v>0.5</v>
      </c>
      <c r="L193" s="22">
        <f t="shared" si="90"/>
        <v>0.5</v>
      </c>
      <c r="M193" s="22">
        <f t="shared" si="91"/>
        <v>0.5</v>
      </c>
      <c r="N193" s="22">
        <f t="shared" si="92"/>
        <v>0.5</v>
      </c>
      <c r="O193" s="22">
        <f t="shared" si="93"/>
        <v>0.52</v>
      </c>
      <c r="P193" s="22">
        <f t="shared" si="94"/>
        <v>0.5</v>
      </c>
      <c r="Q193" s="22" t="str">
        <f t="shared" si="95"/>
        <v>..</v>
      </c>
      <c r="R193" s="22">
        <f t="shared" si="96"/>
        <v>0.51</v>
      </c>
      <c r="S193" s="32">
        <v>131243</v>
      </c>
      <c r="T193" s="31">
        <f t="shared" si="97"/>
        <v>1</v>
      </c>
      <c r="U193" s="31">
        <f t="shared" si="98"/>
        <v>1</v>
      </c>
      <c r="V193" s="37">
        <v>131243</v>
      </c>
      <c r="W193" s="39">
        <f t="shared" si="82"/>
        <v>131243</v>
      </c>
      <c r="X193" s="39">
        <v>11514</v>
      </c>
      <c r="Y193" s="39">
        <v>14430</v>
      </c>
      <c r="Z193" s="39">
        <v>11322</v>
      </c>
      <c r="AA193" s="39">
        <v>27490</v>
      </c>
      <c r="AB193" s="39">
        <v>1687</v>
      </c>
      <c r="AC193" s="39">
        <v>0</v>
      </c>
      <c r="AD193" s="39">
        <v>66443</v>
      </c>
      <c r="AE193" s="39">
        <v>11650</v>
      </c>
      <c r="AF193" s="39">
        <v>14704</v>
      </c>
      <c r="AG193" s="39">
        <v>11245</v>
      </c>
      <c r="AH193" s="39">
        <v>25505</v>
      </c>
      <c r="AI193" s="39">
        <v>1696</v>
      </c>
      <c r="AJ193" s="39">
        <v>0</v>
      </c>
      <c r="AK193" s="39">
        <v>64800</v>
      </c>
    </row>
    <row r="194" spans="1:37" ht="12.75">
      <c r="A194" t="s">
        <v>54</v>
      </c>
      <c r="B194" s="35"/>
      <c r="C194" s="64" t="s">
        <v>57</v>
      </c>
      <c r="D194" s="32">
        <v>0</v>
      </c>
      <c r="E194" s="22" t="str">
        <f t="shared" si="83"/>
        <v>..</v>
      </c>
      <c r="F194" s="22" t="str">
        <f t="shared" si="84"/>
        <v>..</v>
      </c>
      <c r="G194" s="22" t="str">
        <f t="shared" si="85"/>
        <v>..</v>
      </c>
      <c r="H194" s="22" t="str">
        <f t="shared" si="86"/>
        <v>..</v>
      </c>
      <c r="I194" s="22" t="str">
        <f t="shared" si="87"/>
        <v>..</v>
      </c>
      <c r="J194" s="22" t="str">
        <f t="shared" si="88"/>
        <v>..</v>
      </c>
      <c r="K194" s="22" t="str">
        <f t="shared" si="89"/>
        <v>..</v>
      </c>
      <c r="L194" s="22" t="str">
        <f t="shared" si="90"/>
        <v>..</v>
      </c>
      <c r="M194" s="22" t="str">
        <f t="shared" si="91"/>
        <v>..</v>
      </c>
      <c r="N194" s="22" t="str">
        <f t="shared" si="92"/>
        <v>..</v>
      </c>
      <c r="O194" s="22" t="str">
        <f t="shared" si="93"/>
        <v>..</v>
      </c>
      <c r="P194" s="22" t="str">
        <f t="shared" si="94"/>
        <v>..</v>
      </c>
      <c r="Q194" s="22" t="str">
        <f t="shared" si="95"/>
        <v>..</v>
      </c>
      <c r="R194" s="22" t="str">
        <f t="shared" si="96"/>
        <v>..</v>
      </c>
      <c r="S194" s="32">
        <v>264763</v>
      </c>
      <c r="T194" s="31">
        <f t="shared" si="97"/>
        <v>0</v>
      </c>
      <c r="U194" s="31">
        <f t="shared" si="98"/>
        <v>0</v>
      </c>
      <c r="V194" s="37">
        <v>264763</v>
      </c>
      <c r="W194" s="39">
        <f t="shared" si="82"/>
        <v>0</v>
      </c>
      <c r="X194" s="39">
        <v>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</row>
    <row r="195" spans="1:37" ht="12.75">
      <c r="A195" t="s">
        <v>372</v>
      </c>
      <c r="B195" s="35"/>
      <c r="C195" s="64" t="s">
        <v>254</v>
      </c>
      <c r="D195" s="32">
        <v>174</v>
      </c>
      <c r="E195" s="22">
        <f t="shared" si="83"/>
        <v>0.02</v>
      </c>
      <c r="F195" s="22">
        <f t="shared" si="84"/>
        <v>0.04</v>
      </c>
      <c r="G195" s="22">
        <f t="shared" si="85"/>
        <v>0.08</v>
      </c>
      <c r="H195" s="22">
        <f t="shared" si="86"/>
        <v>0.14</v>
      </c>
      <c r="I195" s="22">
        <f t="shared" si="87"/>
        <v>0.75</v>
      </c>
      <c r="J195" s="22">
        <f t="shared" si="88"/>
        <v>0.11</v>
      </c>
      <c r="K195" s="22">
        <f t="shared" si="89"/>
        <v>0.5</v>
      </c>
      <c r="L195" s="22">
        <f t="shared" si="90"/>
        <v>0.57</v>
      </c>
      <c r="M195" s="22">
        <f t="shared" si="91"/>
        <v>0.43</v>
      </c>
      <c r="N195" s="22">
        <f t="shared" si="92"/>
        <v>0.48</v>
      </c>
      <c r="O195" s="22">
        <f t="shared" si="93"/>
        <v>0.3</v>
      </c>
      <c r="P195" s="22">
        <f t="shared" si="94"/>
        <v>0.47</v>
      </c>
      <c r="Q195" s="22" t="str">
        <f t="shared" si="95"/>
        <v>..</v>
      </c>
      <c r="R195" s="22">
        <f t="shared" si="96"/>
        <v>0.34</v>
      </c>
      <c r="S195" s="32">
        <v>174</v>
      </c>
      <c r="T195" s="31">
        <f t="shared" si="97"/>
        <v>1</v>
      </c>
      <c r="U195" s="31">
        <f t="shared" si="98"/>
        <v>1</v>
      </c>
      <c r="V195" s="37">
        <v>174</v>
      </c>
      <c r="W195" s="39">
        <f t="shared" si="82"/>
        <v>174</v>
      </c>
      <c r="X195" s="39">
        <v>2</v>
      </c>
      <c r="Y195" s="39">
        <v>4</v>
      </c>
      <c r="Z195" s="39">
        <v>6</v>
      </c>
      <c r="AA195" s="39">
        <v>39</v>
      </c>
      <c r="AB195" s="39">
        <v>9</v>
      </c>
      <c r="AC195" s="39">
        <v>0</v>
      </c>
      <c r="AD195" s="39">
        <v>60</v>
      </c>
      <c r="AE195" s="39">
        <v>2</v>
      </c>
      <c r="AF195" s="39">
        <v>3</v>
      </c>
      <c r="AG195" s="39">
        <v>8</v>
      </c>
      <c r="AH195" s="39">
        <v>91</v>
      </c>
      <c r="AI195" s="39">
        <v>10</v>
      </c>
      <c r="AJ195" s="39">
        <v>0</v>
      </c>
      <c r="AK195" s="39">
        <v>114</v>
      </c>
    </row>
    <row r="196" spans="1:37" ht="12.75">
      <c r="A196" t="s">
        <v>373</v>
      </c>
      <c r="B196" s="35"/>
      <c r="C196" s="64" t="s">
        <v>255</v>
      </c>
      <c r="D196" s="32">
        <v>214</v>
      </c>
      <c r="E196" s="22">
        <f t="shared" si="83"/>
        <v>0.08</v>
      </c>
      <c r="F196" s="22">
        <f t="shared" si="84"/>
        <v>0.08</v>
      </c>
      <c r="G196" s="22">
        <f t="shared" si="85"/>
        <v>0.16</v>
      </c>
      <c r="H196" s="22">
        <f t="shared" si="86"/>
        <v>0.32</v>
      </c>
      <c r="I196" s="22">
        <f t="shared" si="87"/>
        <v>0.63</v>
      </c>
      <c r="J196" s="22">
        <f t="shared" si="88"/>
        <v>0.05</v>
      </c>
      <c r="K196" s="22">
        <f t="shared" si="89"/>
        <v>0.53</v>
      </c>
      <c r="L196" s="22">
        <f t="shared" si="90"/>
        <v>0.53</v>
      </c>
      <c r="M196" s="22">
        <f t="shared" si="91"/>
        <v>0.47</v>
      </c>
      <c r="N196" s="22">
        <f t="shared" si="92"/>
        <v>0.5</v>
      </c>
      <c r="O196" s="22">
        <f t="shared" si="93"/>
        <v>0.4</v>
      </c>
      <c r="P196" s="22">
        <f t="shared" si="94"/>
        <v>0.55</v>
      </c>
      <c r="Q196" s="22" t="str">
        <f t="shared" si="95"/>
        <v>..</v>
      </c>
      <c r="R196" s="22">
        <f t="shared" si="96"/>
        <v>0.44</v>
      </c>
      <c r="S196" s="32">
        <v>214</v>
      </c>
      <c r="T196" s="31">
        <f t="shared" si="97"/>
        <v>1</v>
      </c>
      <c r="U196" s="31">
        <f t="shared" si="98"/>
        <v>1</v>
      </c>
      <c r="V196" s="37">
        <v>214</v>
      </c>
      <c r="W196" s="39">
        <f t="shared" si="82"/>
        <v>214</v>
      </c>
      <c r="X196" s="39">
        <v>9</v>
      </c>
      <c r="Y196" s="39">
        <v>9</v>
      </c>
      <c r="Z196" s="39">
        <v>16</v>
      </c>
      <c r="AA196" s="39">
        <v>54</v>
      </c>
      <c r="AB196" s="39">
        <v>6</v>
      </c>
      <c r="AC196" s="39">
        <v>0</v>
      </c>
      <c r="AD196" s="39">
        <v>94</v>
      </c>
      <c r="AE196" s="39">
        <v>8</v>
      </c>
      <c r="AF196" s="39">
        <v>8</v>
      </c>
      <c r="AG196" s="39">
        <v>18</v>
      </c>
      <c r="AH196" s="39">
        <v>81</v>
      </c>
      <c r="AI196" s="39">
        <v>5</v>
      </c>
      <c r="AJ196" s="39">
        <v>0</v>
      </c>
      <c r="AK196" s="39">
        <v>120</v>
      </c>
    </row>
    <row r="197" spans="1:37" ht="12.75">
      <c r="A197" t="s">
        <v>10</v>
      </c>
      <c r="B197" s="35"/>
      <c r="C197" s="64" t="s">
        <v>74</v>
      </c>
      <c r="D197" s="32">
        <v>0</v>
      </c>
      <c r="E197" s="22" t="str">
        <f t="shared" si="83"/>
        <v>..</v>
      </c>
      <c r="F197" s="22" t="str">
        <f t="shared" si="84"/>
        <v>..</v>
      </c>
      <c r="G197" s="22" t="str">
        <f t="shared" si="85"/>
        <v>..</v>
      </c>
      <c r="H197" s="22" t="str">
        <f t="shared" si="86"/>
        <v>..</v>
      </c>
      <c r="I197" s="22" t="str">
        <f t="shared" si="87"/>
        <v>..</v>
      </c>
      <c r="J197" s="22" t="str">
        <f t="shared" si="88"/>
        <v>..</v>
      </c>
      <c r="K197" s="22" t="str">
        <f t="shared" si="89"/>
        <v>..</v>
      </c>
      <c r="L197" s="22" t="str">
        <f t="shared" si="90"/>
        <v>..</v>
      </c>
      <c r="M197" s="22" t="str">
        <f t="shared" si="91"/>
        <v>..</v>
      </c>
      <c r="N197" s="22" t="str">
        <f t="shared" si="92"/>
        <v>..</v>
      </c>
      <c r="O197" s="22" t="str">
        <f t="shared" si="93"/>
        <v>..</v>
      </c>
      <c r="P197" s="22" t="str">
        <f t="shared" si="94"/>
        <v>..</v>
      </c>
      <c r="Q197" s="22" t="str">
        <f t="shared" si="95"/>
        <v>..</v>
      </c>
      <c r="R197" s="22" t="str">
        <f t="shared" si="96"/>
        <v>..</v>
      </c>
      <c r="S197" s="32">
        <v>0</v>
      </c>
      <c r="T197" s="31" t="str">
        <f t="shared" si="97"/>
        <v>..</v>
      </c>
      <c r="U197" s="31" t="str">
        <f t="shared" si="98"/>
        <v>..</v>
      </c>
      <c r="V197" s="37">
        <v>0</v>
      </c>
      <c r="W197" s="39">
        <f t="shared" si="82"/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</row>
    <row r="198" spans="1:37" ht="22.5">
      <c r="A198" t="s">
        <v>374</v>
      </c>
      <c r="B198" s="35"/>
      <c r="C198" s="3" t="s">
        <v>7</v>
      </c>
      <c r="D198" s="32">
        <v>202022</v>
      </c>
      <c r="E198" s="22">
        <f t="shared" si="83"/>
        <v>0.05</v>
      </c>
      <c r="F198" s="22">
        <f t="shared" si="84"/>
        <v>0.12</v>
      </c>
      <c r="G198" s="22">
        <f t="shared" si="85"/>
        <v>0.17</v>
      </c>
      <c r="H198" s="22">
        <f t="shared" si="86"/>
        <v>0.34</v>
      </c>
      <c r="I198" s="22">
        <f t="shared" si="87"/>
        <v>0.63</v>
      </c>
      <c r="J198" s="22">
        <f t="shared" si="88"/>
        <v>0.03</v>
      </c>
      <c r="K198" s="22">
        <f t="shared" si="89"/>
        <v>0.45</v>
      </c>
      <c r="L198" s="22">
        <f t="shared" si="90"/>
        <v>0.45</v>
      </c>
      <c r="M198" s="22">
        <f t="shared" si="91"/>
        <v>0.49</v>
      </c>
      <c r="N198" s="22">
        <f t="shared" si="92"/>
        <v>0.47</v>
      </c>
      <c r="O198" s="22">
        <f t="shared" si="93"/>
        <v>0.46</v>
      </c>
      <c r="P198" s="22">
        <f t="shared" si="94"/>
        <v>0.41</v>
      </c>
      <c r="Q198" s="22">
        <f t="shared" si="95"/>
        <v>0.48</v>
      </c>
      <c r="R198" s="22">
        <f t="shared" si="96"/>
        <v>0.48</v>
      </c>
      <c r="S198" s="32">
        <v>202022</v>
      </c>
      <c r="T198" s="31">
        <f t="shared" si="97"/>
        <v>0.01</v>
      </c>
      <c r="U198" s="31">
        <f t="shared" si="98"/>
        <v>1</v>
      </c>
      <c r="V198" s="37">
        <v>202022</v>
      </c>
      <c r="W198" s="39">
        <f t="shared" si="82"/>
        <v>2022</v>
      </c>
      <c r="X198" s="39">
        <v>47</v>
      </c>
      <c r="Y198" s="39">
        <v>109</v>
      </c>
      <c r="Z198" s="39">
        <v>167</v>
      </c>
      <c r="AA198" s="39">
        <v>589</v>
      </c>
      <c r="AB198" s="39">
        <v>26</v>
      </c>
      <c r="AC198" s="39">
        <v>95605</v>
      </c>
      <c r="AD198" s="39">
        <v>96543</v>
      </c>
      <c r="AE198" s="39">
        <v>58</v>
      </c>
      <c r="AF198" s="39">
        <v>133</v>
      </c>
      <c r="AG198" s="39">
        <v>176</v>
      </c>
      <c r="AH198" s="39">
        <v>680</v>
      </c>
      <c r="AI198" s="39">
        <v>37</v>
      </c>
      <c r="AJ198" s="39">
        <v>104395</v>
      </c>
      <c r="AK198" s="39">
        <v>105479</v>
      </c>
    </row>
    <row r="199" spans="1:37" ht="12.75">
      <c r="A199" t="s">
        <v>356</v>
      </c>
      <c r="B199" s="35"/>
      <c r="C199" s="64" t="s">
        <v>234</v>
      </c>
      <c r="D199" s="32">
        <v>990</v>
      </c>
      <c r="E199" s="22" t="str">
        <f t="shared" si="83"/>
        <v>..</v>
      </c>
      <c r="F199" s="22" t="str">
        <f t="shared" si="84"/>
        <v>..</v>
      </c>
      <c r="G199" s="22" t="str">
        <f t="shared" si="85"/>
        <v>..</v>
      </c>
      <c r="H199" s="22" t="str">
        <f t="shared" si="86"/>
        <v>..</v>
      </c>
      <c r="I199" s="22" t="str">
        <f t="shared" si="87"/>
        <v>..</v>
      </c>
      <c r="J199" s="22" t="str">
        <f t="shared" si="88"/>
        <v>..</v>
      </c>
      <c r="K199" s="22" t="str">
        <f t="shared" si="89"/>
        <v>..</v>
      </c>
      <c r="L199" s="22" t="str">
        <f t="shared" si="90"/>
        <v>..</v>
      </c>
      <c r="M199" s="22" t="str">
        <f t="shared" si="91"/>
        <v>..</v>
      </c>
      <c r="N199" s="22" t="str">
        <f t="shared" si="92"/>
        <v>..</v>
      </c>
      <c r="O199" s="22" t="str">
        <f t="shared" si="93"/>
        <v>..</v>
      </c>
      <c r="P199" s="22" t="str">
        <f t="shared" si="94"/>
        <v>..</v>
      </c>
      <c r="Q199" s="22">
        <f t="shared" si="95"/>
        <v>0.52</v>
      </c>
      <c r="R199" s="22">
        <f t="shared" si="96"/>
        <v>0.52</v>
      </c>
      <c r="S199" s="32">
        <v>990</v>
      </c>
      <c r="T199" s="31">
        <f t="shared" si="97"/>
        <v>0</v>
      </c>
      <c r="U199" s="31">
        <f t="shared" si="98"/>
        <v>1</v>
      </c>
      <c r="V199" s="37">
        <v>990</v>
      </c>
      <c r="W199" s="39">
        <f t="shared" si="82"/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517</v>
      </c>
      <c r="AD199" s="39">
        <v>517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473</v>
      </c>
      <c r="AK199" s="39">
        <v>473</v>
      </c>
    </row>
    <row r="200" spans="1:37" ht="12.75">
      <c r="A200" t="s">
        <v>375</v>
      </c>
      <c r="B200" s="35"/>
      <c r="C200" s="64" t="s">
        <v>256</v>
      </c>
      <c r="D200" s="32">
        <v>214740</v>
      </c>
      <c r="E200" s="22">
        <f t="shared" si="83"/>
        <v>0.05</v>
      </c>
      <c r="F200" s="22">
        <f t="shared" si="84"/>
        <v>0.08</v>
      </c>
      <c r="G200" s="22">
        <f t="shared" si="85"/>
        <v>0.09</v>
      </c>
      <c r="H200" s="22">
        <f t="shared" si="86"/>
        <v>0.22</v>
      </c>
      <c r="I200" s="22">
        <f t="shared" si="87"/>
        <v>0.77</v>
      </c>
      <c r="J200" s="22">
        <f t="shared" si="88"/>
        <v>0.01</v>
      </c>
      <c r="K200" s="22">
        <f t="shared" si="89"/>
        <v>0.49</v>
      </c>
      <c r="L200" s="22">
        <f t="shared" si="90"/>
        <v>0.48</v>
      </c>
      <c r="M200" s="22">
        <f t="shared" si="91"/>
        <v>0.41</v>
      </c>
      <c r="N200" s="22">
        <f t="shared" si="92"/>
        <v>0.45</v>
      </c>
      <c r="O200" s="22">
        <f t="shared" si="93"/>
        <v>0.33</v>
      </c>
      <c r="P200" s="22">
        <f t="shared" si="94"/>
        <v>0.53</v>
      </c>
      <c r="Q200" s="22" t="str">
        <f t="shared" si="95"/>
        <v>..</v>
      </c>
      <c r="R200" s="22">
        <f t="shared" si="96"/>
        <v>0.36</v>
      </c>
      <c r="S200" s="32">
        <v>214740</v>
      </c>
      <c r="T200" s="31">
        <f t="shared" si="97"/>
        <v>1</v>
      </c>
      <c r="U200" s="31">
        <f t="shared" si="98"/>
        <v>1</v>
      </c>
      <c r="V200" s="37">
        <v>214740</v>
      </c>
      <c r="W200" s="39">
        <f t="shared" si="82"/>
        <v>214740</v>
      </c>
      <c r="X200" s="39">
        <v>5709</v>
      </c>
      <c r="Y200" s="39">
        <v>7724</v>
      </c>
      <c r="Z200" s="39">
        <v>8034</v>
      </c>
      <c r="AA200" s="39">
        <v>54665</v>
      </c>
      <c r="AB200" s="39">
        <v>1136</v>
      </c>
      <c r="AC200" s="39">
        <v>0</v>
      </c>
      <c r="AD200" s="39">
        <v>77268</v>
      </c>
      <c r="AE200" s="39">
        <v>5925</v>
      </c>
      <c r="AF200" s="39">
        <v>8523</v>
      </c>
      <c r="AG200" s="39">
        <v>11403</v>
      </c>
      <c r="AH200" s="39">
        <v>110616</v>
      </c>
      <c r="AI200" s="39">
        <v>1005</v>
      </c>
      <c r="AJ200" s="39">
        <v>0</v>
      </c>
      <c r="AK200" s="39">
        <v>137472</v>
      </c>
    </row>
    <row r="201" spans="1:37" ht="12.75">
      <c r="A201" t="s">
        <v>376</v>
      </c>
      <c r="B201" s="35"/>
      <c r="C201" s="64" t="s">
        <v>257</v>
      </c>
      <c r="D201" s="32">
        <v>43632</v>
      </c>
      <c r="E201" s="22">
        <f t="shared" si="83"/>
        <v>0.15</v>
      </c>
      <c r="F201" s="22">
        <f t="shared" si="84"/>
        <v>0.23</v>
      </c>
      <c r="G201" s="22">
        <f t="shared" si="85"/>
        <v>0.17</v>
      </c>
      <c r="H201" s="22">
        <f t="shared" si="86"/>
        <v>0.56</v>
      </c>
      <c r="I201" s="22">
        <f t="shared" si="87"/>
        <v>0.4</v>
      </c>
      <c r="J201" s="22">
        <f t="shared" si="88"/>
        <v>0.04</v>
      </c>
      <c r="K201" s="22">
        <f t="shared" si="89"/>
        <v>0.51</v>
      </c>
      <c r="L201" s="22">
        <f t="shared" si="90"/>
        <v>0.51</v>
      </c>
      <c r="M201" s="22">
        <f t="shared" si="91"/>
        <v>0.47</v>
      </c>
      <c r="N201" s="22">
        <f t="shared" si="92"/>
        <v>0.49</v>
      </c>
      <c r="O201" s="22">
        <f t="shared" si="93"/>
        <v>0.47</v>
      </c>
      <c r="P201" s="22">
        <f t="shared" si="94"/>
        <v>0.4</v>
      </c>
      <c r="Q201" s="22" t="str">
        <f t="shared" si="95"/>
        <v>..</v>
      </c>
      <c r="R201" s="22">
        <f t="shared" si="96"/>
        <v>0.48</v>
      </c>
      <c r="S201" s="32">
        <v>45632</v>
      </c>
      <c r="T201" s="31">
        <f t="shared" si="97"/>
        <v>0.96</v>
      </c>
      <c r="U201" s="31">
        <f t="shared" si="98"/>
        <v>0.96</v>
      </c>
      <c r="V201" s="37">
        <v>45632</v>
      </c>
      <c r="W201" s="39">
        <f t="shared" si="82"/>
        <v>43632</v>
      </c>
      <c r="X201" s="39">
        <v>3317</v>
      </c>
      <c r="Y201" s="39">
        <v>5142</v>
      </c>
      <c r="Z201" s="39">
        <v>3552</v>
      </c>
      <c r="AA201" s="39">
        <v>8217</v>
      </c>
      <c r="AB201" s="39">
        <v>696</v>
      </c>
      <c r="AC201" s="39">
        <v>0</v>
      </c>
      <c r="AD201" s="39">
        <v>20924</v>
      </c>
      <c r="AE201" s="39">
        <v>3248</v>
      </c>
      <c r="AF201" s="39">
        <v>4941</v>
      </c>
      <c r="AG201" s="39">
        <v>4069</v>
      </c>
      <c r="AH201" s="39">
        <v>9393</v>
      </c>
      <c r="AI201" s="39">
        <v>1057</v>
      </c>
      <c r="AJ201" s="39">
        <v>0</v>
      </c>
      <c r="AK201" s="39">
        <v>22708</v>
      </c>
    </row>
    <row r="202" spans="1:37" ht="12.75">
      <c r="A202" t="s">
        <v>377</v>
      </c>
      <c r="B202" s="35"/>
      <c r="C202" s="82" t="s">
        <v>258</v>
      </c>
      <c r="D202" s="83">
        <v>4532</v>
      </c>
      <c r="E202" s="69">
        <f t="shared" si="83"/>
        <v>0.15</v>
      </c>
      <c r="F202" s="69">
        <f t="shared" si="84"/>
        <v>0.24</v>
      </c>
      <c r="G202" s="69">
        <f t="shared" si="85"/>
        <v>0.17</v>
      </c>
      <c r="H202" s="69">
        <f t="shared" si="86"/>
        <v>0.56</v>
      </c>
      <c r="I202" s="69">
        <f t="shared" si="87"/>
        <v>0.43</v>
      </c>
      <c r="J202" s="69">
        <f t="shared" si="88"/>
        <v>0.01</v>
      </c>
      <c r="K202" s="69">
        <f t="shared" si="89"/>
        <v>0.5</v>
      </c>
      <c r="L202" s="69">
        <f t="shared" si="90"/>
        <v>0.47</v>
      </c>
      <c r="M202" s="69">
        <f t="shared" si="91"/>
        <v>0.48</v>
      </c>
      <c r="N202" s="69">
        <f t="shared" si="92"/>
        <v>0.48</v>
      </c>
      <c r="O202" s="69">
        <f t="shared" si="93"/>
        <v>0.42</v>
      </c>
      <c r="P202" s="69">
        <f t="shared" si="94"/>
        <v>0.47</v>
      </c>
      <c r="Q202" s="69" t="str">
        <f t="shared" si="95"/>
        <v>..</v>
      </c>
      <c r="R202" s="69">
        <f t="shared" si="96"/>
        <v>0.45</v>
      </c>
      <c r="S202" s="83">
        <v>4561</v>
      </c>
      <c r="T202" s="84">
        <f t="shared" si="97"/>
        <v>0.99</v>
      </c>
      <c r="U202" s="84">
        <f t="shared" si="98"/>
        <v>0.99</v>
      </c>
      <c r="V202" s="37">
        <v>4561</v>
      </c>
      <c r="W202" s="39">
        <f t="shared" si="82"/>
        <v>4532</v>
      </c>
      <c r="X202" s="39">
        <v>343</v>
      </c>
      <c r="Y202" s="39">
        <v>498</v>
      </c>
      <c r="Z202" s="39">
        <v>376</v>
      </c>
      <c r="AA202" s="39">
        <v>827</v>
      </c>
      <c r="AB202" s="39">
        <v>15</v>
      </c>
      <c r="AC202" s="39">
        <v>0</v>
      </c>
      <c r="AD202" s="39">
        <v>2059</v>
      </c>
      <c r="AE202" s="39">
        <v>347</v>
      </c>
      <c r="AF202" s="39">
        <v>569</v>
      </c>
      <c r="AG202" s="39">
        <v>413</v>
      </c>
      <c r="AH202" s="39">
        <v>1127</v>
      </c>
      <c r="AI202" s="39">
        <v>17</v>
      </c>
      <c r="AJ202" s="39">
        <v>0</v>
      </c>
      <c r="AK202" s="39">
        <v>2473</v>
      </c>
    </row>
    <row r="203" spans="3:37" ht="11.25">
      <c r="C203" s="52" t="s">
        <v>259</v>
      </c>
      <c r="D203" s="33">
        <f>+AD203+AK203</f>
        <v>7868483</v>
      </c>
      <c r="E203" s="53">
        <f t="shared" si="83"/>
        <v>0.13</v>
      </c>
      <c r="F203" s="53">
        <f t="shared" si="84"/>
        <v>0.19</v>
      </c>
      <c r="G203" s="53">
        <f t="shared" si="85"/>
        <v>0.14</v>
      </c>
      <c r="H203" s="53">
        <f t="shared" si="86"/>
        <v>0.46</v>
      </c>
      <c r="I203" s="53">
        <f t="shared" si="87"/>
        <v>0.49</v>
      </c>
      <c r="J203" s="53">
        <f t="shared" si="88"/>
        <v>0.05</v>
      </c>
      <c r="K203" s="53">
        <f t="shared" si="89"/>
        <v>0.49</v>
      </c>
      <c r="L203" s="53">
        <f t="shared" si="90"/>
        <v>0.49</v>
      </c>
      <c r="M203" s="53">
        <f t="shared" si="91"/>
        <v>0.47</v>
      </c>
      <c r="N203" s="53">
        <f t="shared" si="92"/>
        <v>0.48</v>
      </c>
      <c r="O203" s="53">
        <f t="shared" si="93"/>
        <v>0.48</v>
      </c>
      <c r="P203" s="53">
        <f t="shared" si="94"/>
        <v>0.5</v>
      </c>
      <c r="Q203" s="53">
        <f t="shared" si="95"/>
        <v>0.47</v>
      </c>
      <c r="R203" s="53">
        <f t="shared" si="96"/>
        <v>0.48</v>
      </c>
      <c r="S203" s="75">
        <f>+V203</f>
        <v>10404806</v>
      </c>
      <c r="T203" s="34">
        <f t="shared" si="97"/>
        <v>0.67</v>
      </c>
      <c r="U203" s="34">
        <f t="shared" si="98"/>
        <v>0.76</v>
      </c>
      <c r="V203" s="76">
        <f aca="true" t="shared" si="99" ref="V203:AK203">SUM(V14:V202)</f>
        <v>10404806</v>
      </c>
      <c r="W203" s="76">
        <f t="shared" si="99"/>
        <v>7015209</v>
      </c>
      <c r="X203" s="76">
        <f t="shared" si="99"/>
        <v>437319</v>
      </c>
      <c r="Y203" s="76">
        <f t="shared" si="99"/>
        <v>649857</v>
      </c>
      <c r="Z203" s="76">
        <f t="shared" si="99"/>
        <v>460482</v>
      </c>
      <c r="AA203" s="76">
        <f t="shared" si="99"/>
        <v>1652720</v>
      </c>
      <c r="AB203" s="76">
        <f t="shared" si="99"/>
        <v>179810</v>
      </c>
      <c r="AC203" s="76">
        <f t="shared" si="99"/>
        <v>398241</v>
      </c>
      <c r="AD203" s="76">
        <f t="shared" si="99"/>
        <v>3778429</v>
      </c>
      <c r="AE203" s="76">
        <f t="shared" si="99"/>
        <v>456645</v>
      </c>
      <c r="AF203" s="76">
        <f t="shared" si="99"/>
        <v>677425</v>
      </c>
      <c r="AG203" s="76">
        <f t="shared" si="99"/>
        <v>515919</v>
      </c>
      <c r="AH203" s="76">
        <f t="shared" si="99"/>
        <v>1804691</v>
      </c>
      <c r="AI203" s="76">
        <f t="shared" si="99"/>
        <v>180341</v>
      </c>
      <c r="AJ203" s="76">
        <f t="shared" si="99"/>
        <v>455032</v>
      </c>
      <c r="AK203" s="76">
        <f t="shared" si="99"/>
        <v>4090054</v>
      </c>
    </row>
    <row r="204" spans="3:21" ht="11.25">
      <c r="C204" s="63"/>
      <c r="D204" s="65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7"/>
      <c r="T204" s="68"/>
      <c r="U204" s="68"/>
    </row>
    <row r="205" spans="2:21" ht="11.25">
      <c r="B205" s="71" t="s">
        <v>8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"/>
      <c r="U205" s="7"/>
    </row>
    <row r="206" spans="2:21" ht="11.25">
      <c r="B206" s="71" t="s">
        <v>56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"/>
      <c r="U206" s="7"/>
    </row>
    <row r="207" spans="2:21" ht="11.25">
      <c r="B207" s="71" t="s">
        <v>421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"/>
      <c r="U207" s="7"/>
    </row>
  </sheetData>
  <sheetProtection/>
  <conditionalFormatting sqref="B14:C14">
    <cfRule type="expression" priority="1" dxfId="1" stopIfTrue="1">
      <formula>"M4=-"</formula>
    </cfRule>
  </conditionalFormatting>
  <printOptions gridLines="1"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  <ignoredErrors>
    <ignoredError sqref="M13 G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 Abou Chabake</dc:creator>
  <cp:keywords/>
  <dc:description/>
  <cp:lastModifiedBy>UNHCR</cp:lastModifiedBy>
  <cp:lastPrinted>2011-06-15T10:57:35Z</cp:lastPrinted>
  <dcterms:created xsi:type="dcterms:W3CDTF">2004-06-09T11:59:43Z</dcterms:created>
  <dcterms:modified xsi:type="dcterms:W3CDTF">2012-06-06T22:22:14Z</dcterms:modified>
  <cp:category/>
  <cp:version/>
  <cp:contentType/>
  <cp:contentStatus/>
</cp:coreProperties>
</file>