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unhcr365-my.sharepoint.com/personal/kenyip_unhcr_org/Documents/Documents/Desktop/ITB011 - Construction of Prefabricated Weaving Model Center in  RVs Camps in KP Pakistan/ITB011 Tender Package and Annexes/"/>
    </mc:Choice>
  </mc:AlternateContent>
  <xr:revisionPtr revIDLastSave="6" documentId="13_ncr:1_{6427D250-5161-4FBD-B9A6-0D631E06492E}" xr6:coauthVersionLast="47" xr6:coauthVersionMax="47" xr10:uidLastSave="{24EE5458-EF87-4FA7-94B8-6274DF0D167B}"/>
  <bookViews>
    <workbookView xWindow="-110" yWindow="-110" windowWidth="19420" windowHeight="10420" tabRatio="931" xr2:uid="{00000000-000D-0000-FFFF-FFFF00000000}"/>
  </bookViews>
  <sheets>
    <sheet name="Weaving Center,Civil" sheetId="68"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Order1" hidden="1">255</definedName>
    <definedName name="_Order2" hidden="1">0</definedName>
    <definedName name="ADH">[1]MAT!$B$119:$H$119</definedName>
    <definedName name="AI.BR">[1]MAT!$B$159:$H$159</definedName>
    <definedName name="AL.AT">[1]MAT!$B$5:$H$5</definedName>
    <definedName name="Al.TB8">[1]MAT!$B$6:$H$6</definedName>
    <definedName name="ANI">[1]MAT!$B$7:$H$7</definedName>
    <definedName name="AR.C">[1]MAT!$B$8:$H$8</definedName>
    <definedName name="B.1">[1]CIV!$G$23</definedName>
    <definedName name="B.10">[1]CIV!$G$247</definedName>
    <definedName name="b.11">[1]PLB!$F$78</definedName>
    <definedName name="B.12">[1]PLB!$F$136</definedName>
    <definedName name="B.13">[1]PLB!$G$140</definedName>
    <definedName name="B.14">[1]ELE!$F$38</definedName>
    <definedName name="B.15">[1]ELE!$F$684</definedName>
    <definedName name="B.2">[1]CIV!$G$26</definedName>
    <definedName name="B.3">[1]CIV!$G$95</definedName>
    <definedName name="B.4">[1]CIV!$G$109</definedName>
    <definedName name="B.5">[1]CIV!$G$112</definedName>
    <definedName name="B.6">[1]CIV!$G$139</definedName>
    <definedName name="b.7">[1]CIV!$G$160</definedName>
    <definedName name="B.8">[1]CIV!$G$187</definedName>
    <definedName name="B.9">[1]CIV!$G$227</definedName>
    <definedName name="B.BC12">[1]MAT!$B$225:$H$225</definedName>
    <definedName name="B.BH3">[1]MAT!$B$14:$H$14</definedName>
    <definedName name="B.BH4">[1]MAT!$B$120:$H$120</definedName>
    <definedName name="B.BH5">[1]MAT!$B$121:$H$121</definedName>
    <definedName name="B.BOLT">[1]MAT!$B$277:$H$277</definedName>
    <definedName name="B.BT12">[1]MAT!$B$122:$H$122</definedName>
    <definedName name="B.BT6">[1]MAT!$B$15:$H$15</definedName>
    <definedName name="B.BT9">[1]MAT!$B$123:$H$123</definedName>
    <definedName name="B.CIV">[1]SUMM!$C$18</definedName>
    <definedName name="B.E1">[1]ELE!$F$44</definedName>
    <definedName name="B.E2">[1]ELE!$F$517</definedName>
    <definedName name="B.E3">[1]ELE!$F$531</definedName>
    <definedName name="B.E4">[1]ELE!$F$568</definedName>
    <definedName name="B.E5">[1]ELE!$F$581</definedName>
    <definedName name="B.E6">[1]ELE!$F$605</definedName>
    <definedName name="B.E7">[1]ELE!$F$628</definedName>
    <definedName name="B.E8">[1]ELE!$F$642</definedName>
    <definedName name="B.E9">[1]ELE!$F$683</definedName>
    <definedName name="B.ELE">[1]SUMM!$C$28</definedName>
    <definedName name="B.MEC">[1]SUMM!$C$24</definedName>
    <definedName name="B.PH5">[1]MAT!$B$126:$H$126</definedName>
    <definedName name="B.PLU">[1]SUMM!$C$22</definedName>
    <definedName name="B.SC1">[1]MAT!$B$17:$H$17</definedName>
    <definedName name="B.SC1.25">[1]MAT!$B$16:$H$16</definedName>
    <definedName name="B.SC1.5">[1]MAT!$B$124:$H$124</definedName>
    <definedName name="B.SC19">[1]MAT!$B$125:$H$125</definedName>
    <definedName name="B.WIRE">[1]MAT!$B$9:$H$9</definedName>
    <definedName name="BAH">[1]LAB!$B$4:$H$4</definedName>
    <definedName name="BBO">[1]LAB!$B$6:$H$6</definedName>
    <definedName name="BGV.20">[1]MAT!$B$223:$H$223</definedName>
    <definedName name="BGV.25">[1]MAT!$B$224:$H$224</definedName>
    <definedName name="BHO">[1]MAT!$B$10:$H$10</definedName>
    <definedName name="BIT.60">[1]MAT!$B$12:$H$12</definedName>
    <definedName name="BIT.80">[1]MAT!$B$13:$H$13</definedName>
    <definedName name="BLO.4">[1]MAT!$B$58:$H$58</definedName>
    <definedName name="BLO.8">[1]MAT!$B$59:$H$59</definedName>
    <definedName name="blockwork" localSheetId="0">[1]CIV!#REF!</definedName>
    <definedName name="BR">[1]MAT!$B$18:$H$18</definedName>
    <definedName name="BR.BA">[1]MAT!$B$20:$H$20</definedName>
    <definedName name="BR.T">[1]MAT!$B$19:$H$19</definedName>
    <definedName name="BT">[1]MAT!$B$160:$H$160</definedName>
    <definedName name="BULO">[1]EQP!$B$9:$H$9</definedName>
    <definedName name="BUM">[1]LAB!$B$10:$H$10</definedName>
    <definedName name="BUS">[1]MAT!$B$154:$H$154</definedName>
    <definedName name="BUSH">[1]MAT!$B$22:$H$22</definedName>
    <definedName name="BW">[1]MAT!$B$11:$H$11</definedName>
    <definedName name="C.Anch" localSheetId="0">'[2]MAtt Enamel'!#REF!</definedName>
    <definedName name="C.BW" localSheetId="0">'[2]MAtt Enamel'!#REF!</definedName>
    <definedName name="C.CAB" localSheetId="0">'[2]MAtt Enamel'!#REF!</definedName>
    <definedName name="C.GATE" localSheetId="0">'[2]MAtt Enamel'!#REF!</definedName>
    <definedName name="C.GFC" localSheetId="0">'[2]MAtt Enamel'!#REF!</definedName>
    <definedName name="C.GT1" localSheetId="0">'[2]MAtt Enamel'!#REF!</definedName>
    <definedName name="C.GT2" localSheetId="0">'[2]MAtt Enamel'!#REF!</definedName>
    <definedName name="C.MFC" localSheetId="0">'[2]MAtt Enamel'!#REF!</definedName>
    <definedName name="C.MS50">'[1]P-NS'!$H$199</definedName>
    <definedName name="C.MSH">'[1]P-NS'!$H$631</definedName>
    <definedName name="C.PBL" localSheetId="0">'[2]MAtt Enamel'!#REF!</definedName>
    <definedName name="C.PPR40">'[1]P-NS'!$H$110</definedName>
    <definedName name="C.PPR50">'[1]P-NS'!$H$132</definedName>
    <definedName name="C.PPR63">'[1]P-NS'!$H$154</definedName>
    <definedName name="C.PPR90">'[1]P-NS'!$H$176</definedName>
    <definedName name="C.PT1" localSheetId="0">'[2]MAtt Enamel'!#REF!</definedName>
    <definedName name="C.PT2" localSheetId="0">'[2]MAtt Enamel'!#REF!</definedName>
    <definedName name="C.PVM" localSheetId="0">'[2]MAtt Enamel'!#REF!</definedName>
    <definedName name="C.SAN" localSheetId="0">'[2]MAtt Enamel'!#REF!</definedName>
    <definedName name="C.UPVC150">'[1]P-NS'!$H$331</definedName>
    <definedName name="C.UPVC250">'[1]P-NS'!$H$375</definedName>
    <definedName name="C.UPVC300">'[1]P-NS'!$H$397</definedName>
    <definedName name="C.UPVC50">'[1]P-NS'!$H$265</definedName>
    <definedName name="C.UPVC75">'[1]P-NS'!$H$287</definedName>
    <definedName name="C.W">[1]MAT!$B$25:$H$25</definedName>
    <definedName name="C.WP" localSheetId="0">'[2]MAtt Enamel'!#REF!</definedName>
    <definedName name="C10.2a3NS">'[1]10'!$H$651</definedName>
    <definedName name="c10.2c3">'[1]10'!$H$228</definedName>
    <definedName name="C10.2C3NS">'[1]10'!$H$677</definedName>
    <definedName name="c10.4a3">'[1]10'!$H$409</definedName>
    <definedName name="C10.4A3NS">'[1]10'!$H$703</definedName>
    <definedName name="c10.4c3">'[1]10'!$H$501</definedName>
    <definedName name="C10.4C3NS">'[1]10'!$H$729</definedName>
    <definedName name="c10.5">'[1]10'!$J$609</definedName>
    <definedName name="c10.6">'[1]10'!$J$625</definedName>
    <definedName name="C13.1A">'[1]13'!$H$50</definedName>
    <definedName name="c14.1b">'[1]14'!$H$26</definedName>
    <definedName name="c14.22">'[1]14'!$H$251</definedName>
    <definedName name="c14.24a">'[1]14'!$H$265</definedName>
    <definedName name="c14.25a">'[1]14'!$H$293</definedName>
    <definedName name="c14.25c">'[1]14'!$H$305</definedName>
    <definedName name="c14.25d">'[1]14'!$H$316</definedName>
    <definedName name="c14.2a2">'[1]14'!$H$56</definedName>
    <definedName name="c14.2c1">'[1]14'!$H$98</definedName>
    <definedName name="c14.32b">'[1]14'!$H$360</definedName>
    <definedName name="c14.32c">'[1]14'!$H$372</definedName>
    <definedName name="C14.4c">'[1]14'!$H$158</definedName>
    <definedName name="c14.50a">'[1]14'!$H$408</definedName>
    <definedName name="c14.55a">'[1]14'!$H$479</definedName>
    <definedName name="c14.55b">'[1]14'!$H$491</definedName>
    <definedName name="c14.55c">'[1]14'!$H$503</definedName>
    <definedName name="c14.64a">'[1]14'!$H$531</definedName>
    <definedName name="c14.64b">'[1]14'!$H$542</definedName>
    <definedName name="c14.64c">'[1]14'!$H$553</definedName>
    <definedName name="c14.64d">'[1]14'!$H$564</definedName>
    <definedName name="c15.1a2">'[1]15'!$H$26</definedName>
    <definedName name="c15.3.2">'[1]15'!$H$50</definedName>
    <definedName name="c15.34a">'[1]15'!$H$141</definedName>
    <definedName name="c15.34b">'[1]15'!$H$161</definedName>
    <definedName name="c15.35a">'[1]15'!$H$181</definedName>
    <definedName name="c15.35b">'[1]15'!$H$201</definedName>
    <definedName name="c15.4.3">'[1]15'!$H$122</definedName>
    <definedName name="c15.61">'[1]15'!$H$245</definedName>
    <definedName name="c15.65">'[1]15'!$H$294</definedName>
    <definedName name="c16.11c1">'[1]16'!$H$174</definedName>
    <definedName name="c16.66c">'[1]16'!$H$195</definedName>
    <definedName name="c16.72a">'[1]16'!$H$216</definedName>
    <definedName name="c16.75c3">'[1]16'!$H$237</definedName>
    <definedName name="c17.13">'[1]17'!$H$91</definedName>
    <definedName name="c17.8" localSheetId="0">#REF!</definedName>
    <definedName name="C23.14">'[1]23'!$H$258</definedName>
    <definedName name="c23.15">'[1]23'!$H$277</definedName>
    <definedName name="c23.1a1">'[1]23'!$H$28</definedName>
    <definedName name="c23.23b">'[1]23'!$H$325</definedName>
    <definedName name="c23.2a1">'[1]23'!$H$57</definedName>
    <definedName name="C23.30D">'[1]23'!$H$382</definedName>
    <definedName name="C23.34a">'[1]23'!$H$401</definedName>
    <definedName name="C23.35">'[1]23'!$H$420</definedName>
    <definedName name="C23.37">'[1]23'!$H$439</definedName>
    <definedName name="C23.39A4">'[1]23'!$H$496</definedName>
    <definedName name="C23.39A5">'[1]23'!$H$515</definedName>
    <definedName name="c23.39a7">'[1]23'!$H$553</definedName>
    <definedName name="c23.39a8">'[1]23'!$H$572</definedName>
    <definedName name="C23.39A9">'[1]23'!$H$591</definedName>
    <definedName name="c23.47c">'[1]23'!$H$750</definedName>
    <definedName name="c23.53b">'[1]23'!$H$788</definedName>
    <definedName name="C23.54A">'[1]23'!$H$883</definedName>
    <definedName name="C23.55A">'[1]23'!$H$902</definedName>
    <definedName name="C23.58">'[1]23'!$H$921</definedName>
    <definedName name="C23.59B">'[1]23'!$H$940</definedName>
    <definedName name="C23.5A1">'[1]23'!$H$115</definedName>
    <definedName name="c23.5d1">'[1]23'!$H$192</definedName>
    <definedName name="c23.8a">'[1]23'!$H$220</definedName>
    <definedName name="c25.12a">'[1]25'!$H$233</definedName>
    <definedName name="c25.15">'[1]25'!$H$256</definedName>
    <definedName name="c25.2a">'[1]25'!$H$60</definedName>
    <definedName name="C25.5A">'[1]25'!$H$175</definedName>
    <definedName name="C25.5B">'[1]25'!$H$198</definedName>
    <definedName name="c26.10">'[1]26'!$H$79</definedName>
    <definedName name="c26.2c8">'[1]26'!$H$18</definedName>
    <definedName name="c26.8a">'[1]26'!$H$48</definedName>
    <definedName name="C27.23B4">'[1]27'!$H$86</definedName>
    <definedName name="C27.23B5">'[1]27'!$H$109</definedName>
    <definedName name="C27.23B8">'[1]27'!$H$154</definedName>
    <definedName name="C27.23B9">'[1]27'!$H$177</definedName>
    <definedName name="C28.14">'[1]28'!$H$110</definedName>
    <definedName name="C28.25">'[1]28'!$H$181</definedName>
    <definedName name="c28.26a">'[1]28'!$H$205</definedName>
    <definedName name="c28.40a">'[1]28'!$H$281</definedName>
    <definedName name="c28.40b">'[1]28'!$H$302</definedName>
    <definedName name="c28.41">'[1]28'!$H$330</definedName>
    <definedName name="c28.51a">'[1]28'!$H$358</definedName>
    <definedName name="c28.53">'[1]28'!$H$399</definedName>
    <definedName name="c28.54a">'[1]28'!$H$434</definedName>
    <definedName name="c3.12d">'[1]3'!$H$80</definedName>
    <definedName name="c3.16a">'[1]3'!$H$108</definedName>
    <definedName name="c3.16b">'[1]3'!$H$125</definedName>
    <definedName name="c3.18c">'[1]3'!$H$139</definedName>
    <definedName name="c3.21b">'[1]3'!$H$152</definedName>
    <definedName name="C3.21NS2">'[1]3'!$H$209</definedName>
    <definedName name="C3.24B4">'[1]3'!$H$286</definedName>
    <definedName name="C30.11">'[1]30'!$H$99</definedName>
    <definedName name="C30.114">'[1]30'!$H$925</definedName>
    <definedName name="C30.12">'[1]30'!$H$122</definedName>
    <definedName name="C30.13">'[1]30'!$H$145</definedName>
    <definedName name="C30.14">'[1]30'!$H$168</definedName>
    <definedName name="C30.19">'[1]30'!$H$238</definedName>
    <definedName name="C30.1A">'[1]30'!$H$21</definedName>
    <definedName name="C30.20">'[1]30'!$H$261</definedName>
    <definedName name="C30.21">'[1]30'!$H$284</definedName>
    <definedName name="C30.22">'[1]30'!$H$307</definedName>
    <definedName name="C30.24">'[1]30'!$H$330</definedName>
    <definedName name="C30.25">'[1]30'!$H$353</definedName>
    <definedName name="C30.32">'[1]30'!$H$376</definedName>
    <definedName name="C30.33">'[1]30'!$H$399</definedName>
    <definedName name="C30.3A">'[1]30'!$H$43</definedName>
    <definedName name="C30.40">'[1]30'!$H$514</definedName>
    <definedName name="C30.43">'[1]30'!$H$560</definedName>
    <definedName name="C30.44">'[1]30'!$H$583</definedName>
    <definedName name="C30.4A">'[1]30'!$J$53</definedName>
    <definedName name="C30.55">'[1]30'!$H$607</definedName>
    <definedName name="C30.59">'[1]30'!$H$629</definedName>
    <definedName name="C30.70">'[1]30'!$H$694</definedName>
    <definedName name="C30.70NS">'[1]30'!$H$715</definedName>
    <definedName name="C30.90">'[1]30'!$H$753</definedName>
    <definedName name="C30.93">'[1]30'!$H$806</definedName>
    <definedName name="C30.95">'[1]30'!$H$830</definedName>
    <definedName name="C30.96">'[1]30'!$H$854</definedName>
    <definedName name="C30.97">'[1]30'!$H$878</definedName>
    <definedName name="c31.31b">'[1]31'!$H$21</definedName>
    <definedName name="c31.74">'[1]31'!$H$41</definedName>
    <definedName name="c4.13b">'[1]4'!$H$36</definedName>
    <definedName name="c4.19a">'[1]4'!$H$53</definedName>
    <definedName name="c4.20">'[1]4'!$H$70</definedName>
    <definedName name="C4.3">'[1]4'!$H$24</definedName>
    <definedName name="C4006.W">[1]MAT!$B$161:$H$161</definedName>
    <definedName name="c5.11n1" localSheetId="0">'[2]MAtt Enamel'!#REF!</definedName>
    <definedName name="c5.11n2" localSheetId="0">'[2]MAtt Enamel'!#REF!</definedName>
    <definedName name="C5.12NS" localSheetId="0">'[2]MAtt Enamel'!#REF!</definedName>
    <definedName name="C5.12NS2" localSheetId="0">'[2]MAtt Enamel'!#REF!</definedName>
    <definedName name="C5.13F">'[1]5'!$H$578</definedName>
    <definedName name="C5.13G">'[1]5'!$H$606</definedName>
    <definedName name="C5.13ns1" localSheetId="0">'[2]MAtt Enamel'!#REF!</definedName>
    <definedName name="C5.14G">'[1]5'!$H$737</definedName>
    <definedName name="C5.15B">'[1]5'!$H$774</definedName>
    <definedName name="C5.15E">'[1]5'!$H$839</definedName>
    <definedName name="C5.15F">'[1]5'!$H$867</definedName>
    <definedName name="C5.16A">'[1]5'!$H$905</definedName>
    <definedName name="C5.16B">'[1]5'!$H$933</definedName>
    <definedName name="C5.16C">'[1]5'!$H$961</definedName>
    <definedName name="C5.17A1">'[1]5'!$H$1001</definedName>
    <definedName name="C5.17B1">'[1]5'!$H$1098</definedName>
    <definedName name="C5.17B2">'[1]5'!$H$1126</definedName>
    <definedName name="C5.17B3">'[1]5'!$H$1155</definedName>
    <definedName name="C5.17C1">'[1]5'!$H$1194</definedName>
    <definedName name="C5.17C2">'[1]5'!$H$1222</definedName>
    <definedName name="C5.17C3">'[1]5'!$H$1250</definedName>
    <definedName name="C5.20A">'[1]5'!$H$1422</definedName>
    <definedName name="c5.20b">'[1]5'!$H$1450</definedName>
    <definedName name="C5.20C">'[1]5'!$H$1478</definedName>
    <definedName name="C5.21A">'[1]5'!$H$1525</definedName>
    <definedName name="C5.21B">'[1]5'!$H$1553</definedName>
    <definedName name="C5.21C">'[1]5'!$H$1581</definedName>
    <definedName name="C5.22A">'[1]5'!$H$1630</definedName>
    <definedName name="C5.22B">'[1]5'!$H$1665</definedName>
    <definedName name="C5.22C">'[1]5'!$H$1704</definedName>
    <definedName name="C5.24">'[1]5'!$H$1730</definedName>
    <definedName name="C5.27A">'[1]5'!$H$1807</definedName>
    <definedName name="C5.28a">'[1]5'!$H$1845</definedName>
    <definedName name="C5.35">'[1]5'!$H$1871</definedName>
    <definedName name="C5.44A">'[1]5'!$H$1943</definedName>
    <definedName name="C5.44F">'[1]5'!$H$1955</definedName>
    <definedName name="C5.44G">'[1]5'!$H$1967</definedName>
    <definedName name="C5.44H">'[1]5'!$H$1980</definedName>
    <definedName name="c5.8c">'[1]5'!$H$168</definedName>
    <definedName name="C5.8E">'[1]5'!$H$229</definedName>
    <definedName name="C8.1A">'[1]8'!$H$30</definedName>
    <definedName name="CAH">[1]LAB!$B$14:$H$14</definedName>
    <definedName name="CAR">[1]LAB!$B$12:$H$12</definedName>
    <definedName name="CAR.1">[1]LAB!$B$13:$H$13</definedName>
    <definedName name="CAR.S">[1]LAB!$B$15:$H$15</definedName>
    <definedName name="CE.CT2">'[3]E-NS'!$H$1671</definedName>
    <definedName name="CE.CT3">'[3]E-NS'!$H$1692</definedName>
    <definedName name="ce1.02">'[1]E-NS'!$H$50</definedName>
    <definedName name="CE2.01">'[1]E-NS'!$H$95</definedName>
    <definedName name="CE2.02">'[1]E-NS'!$H$117</definedName>
    <definedName name="CE2.03">'[1]E-NS'!$H$140</definedName>
    <definedName name="CE2.04">'[1]E-NS'!$H$186</definedName>
    <definedName name="CE2.05">'[1]E-NS'!$H$209</definedName>
    <definedName name="CE2.06">'[1]E-NS'!$H$232</definedName>
    <definedName name="CE2.07">'[1]E-NS'!$H$255</definedName>
    <definedName name="CE2.08">'[1]E-NS'!$H$278</definedName>
    <definedName name="CE2.09">'[1]E-NS'!$H$301</definedName>
    <definedName name="CE2.10">'[1]E-NS'!$H$324</definedName>
    <definedName name="CE2.11">'[1]E-NS'!$H$347</definedName>
    <definedName name="CE2.12">'[1]E-NS'!$H$370</definedName>
    <definedName name="CE2.13">'[1]E-NS'!$H$393</definedName>
    <definedName name="CE2.14">'[1]E-NS'!$H$416</definedName>
    <definedName name="CE2.15">'[1]E-NS'!$H$439</definedName>
    <definedName name="CE2.16">'[1]E-NS'!$H$462</definedName>
    <definedName name="CE2.17">'[1]E-NS'!$H$485</definedName>
    <definedName name="CE2.18">'[1]E-NS'!$H$508</definedName>
    <definedName name="CE2.19">'[1]E-NS'!$H$531</definedName>
    <definedName name="CE2.20">'[1]E-NS'!$H$554</definedName>
    <definedName name="CE2.21">'[1]E-NS'!$H$577</definedName>
    <definedName name="CE2.22">'[1]E-NS'!$H$600</definedName>
    <definedName name="CE2.23">'[1]E-NS'!$H$623</definedName>
    <definedName name="CE2.24">'[1]E-NS'!$H$646</definedName>
    <definedName name="CE2.25">'[1]E-NS'!$H$669</definedName>
    <definedName name="CE2.26">'[1]E-NS'!$H$692</definedName>
    <definedName name="CE2.27">'[1]E-NS'!$H$715</definedName>
    <definedName name="CE2.28">'[1]E-NS'!$H$738</definedName>
    <definedName name="CE2.29">'[1]E-NS'!$H$761</definedName>
    <definedName name="CE2.30">'[1]E-NS'!$H$784</definedName>
    <definedName name="CE4.001">'[1]E-NS'!$H$1006</definedName>
    <definedName name="CE4.02A">'[1]E-NS'!$H$1363</definedName>
    <definedName name="CE4.02B">'[1]E-NS'!$H$1384</definedName>
    <definedName name="CE4.02C">'[1]E-NS'!$H$1405</definedName>
    <definedName name="CE5.01">'[1]E-NS'!$H$1475</definedName>
    <definedName name="CE5.02">'[1]E-NS'!$H$1495</definedName>
    <definedName name="CE5.03">'[1]E-NS'!$H$1515</definedName>
    <definedName name="CE6.02">'[1]E-NS'!$H$1597</definedName>
    <definedName name="CE7.01">'[1]E-NS'!$H$1740</definedName>
    <definedName name="CE9.01">'[1]E-NS'!$F$1917</definedName>
    <definedName name="CE9.02">'[1]E-NS'!$H$1940</definedName>
    <definedName name="CE9.03">'[1]E-NS'!$H$1962</definedName>
    <definedName name="CE9.05">'[1]E-NS'!$H$1985</definedName>
    <definedName name="CE9.06">'[1]E-NS'!$H$2009</definedName>
    <definedName name="CEM">[1]MAT!$B$24:$H$24</definedName>
    <definedName name="CHA">[1]MAT!$B$27:$H$27</definedName>
    <definedName name="CHAN">[1]MAT!$B$32:$H$32</definedName>
    <definedName name="CHI">[1]LAB!$B$17:$H$17</definedName>
    <definedName name="CHI.M">[1]LAB!$B$20:$H$20</definedName>
    <definedName name="CHI.S">[1]LAB!$B$21:$H$21</definedName>
    <definedName name="CHK">[1]MAT!$B$26:$H$26</definedName>
    <definedName name="CHO">[1]LAB!$B$22:$H$22</definedName>
    <definedName name="CI.C24">[1]MAT!$B$279:$H$279</definedName>
    <definedName name="CI.CF">[1]MAT!$B$28:$H$28</definedName>
    <definedName name="CI.F">[1]MAT!$B$29:$H$29</definedName>
    <definedName name="CI.FR">[1]MAT!$B$30:$H$30</definedName>
    <definedName name="CI.GT4">[1]MAT!$B$233:$H$233</definedName>
    <definedName name="CI.MC">[1]MAT!$B$164:$H$164</definedName>
    <definedName name="CI.P150">[1]MAT!$B$228:$H$228</definedName>
    <definedName name="CI.P230">[1]MAT!$B$229:$H$229</definedName>
    <definedName name="CI.P250">[1]MAT!$B$230:$H$230</definedName>
    <definedName name="CI.SV150">[1]MAT!$B$231:$H$231</definedName>
    <definedName name="CI.SV225">[1]MAT!$B$232:$H$232</definedName>
    <definedName name="CIG">[1]MAT!$B$127:$H$127</definedName>
    <definedName name="CIV" localSheetId="0">[1]SUMM!#REF!</definedName>
    <definedName name="cnsi.1" localSheetId="0">'[2]MAtt Enamel'!#REF!</definedName>
    <definedName name="cnsi.4" localSheetId="0">'[2]MAtt Enamel'!#REF!</definedName>
    <definedName name="COH">[1]LAB!$B$23:$H$23</definedName>
    <definedName name="CONCRETE" localSheetId="0">[1]CIV!#REF!</definedName>
    <definedName name="COWD">[1]MAT!$B$31:$H$31</definedName>
    <definedName name="CP.BC1">[1]MAT!$B$165:$H$165</definedName>
    <definedName name="CP.BTPH">[1]MAT!$B$166:$H$166</definedName>
    <definedName name="CP.BW">[1]MAT!$B$167:$H$167</definedName>
    <definedName name="CP.CP30">[1]MAT!$B$168:$H$168</definedName>
    <definedName name="CP.CV20">[1]MAT!$B$169:$H$169</definedName>
    <definedName name="CP.M">[1]MAT!$B$170:$H$170</definedName>
    <definedName name="CP.SNCS">[1]MAT!$B$238:$H$238</definedName>
    <definedName name="CP.TR24">[1]MAT!$B$172:$H$172</definedName>
    <definedName name="CP.TSC">[1]MAT!$B$171:$H$171</definedName>
    <definedName name="CP.WC30">[1]MAT!$B$173:$H$173</definedName>
    <definedName name="CPOH">[1]LAB!$B$85:$H$85</definedName>
    <definedName name="CR.6">[1]EQP!$B$13:$H$13</definedName>
    <definedName name="CR.L">[1]MAT!$B$35:$H$35</definedName>
    <definedName name="CR.LP">[4]MAT!$B$134:$H$134</definedName>
    <definedName name="CR.M">[1]MAT!$B$33:$H$33</definedName>
    <definedName name="CR.M37">[1]MAT!$B$34:$H$34</definedName>
    <definedName name="CRL1.5">[1]MAT!$B$36:$H$36</definedName>
    <definedName name="CRO">[1]LAB!$B$27:$H$27</definedName>
    <definedName name="csr" localSheetId="0">'[5]CSR-1999'!$A:$IV</definedName>
    <definedName name="D.BC">[1]MAT!$B$174:$H$174</definedName>
    <definedName name="DF.ASW">[1]MAT!$B$40:$H$40</definedName>
    <definedName name="DF.DL48">[1]MAT!$B$130:$H$130</definedName>
    <definedName name="DF.SL30">[1]MAT!$B$129:$H$129</definedName>
    <definedName name="DF.SLD">[1]MAT!$B$41:$H$41</definedName>
    <definedName name="DF.ST10">[1]MAT!$B$39:$H$39</definedName>
    <definedName name="DF.ST5">[1]MAT!$B$38:$H$38</definedName>
    <definedName name="DI.P150">[1]MAT!$B$239:$H$239</definedName>
    <definedName name="DI.P250">[1]MAT!$B$240:$H$240</definedName>
    <definedName name="DIG">[1]LAB!$B$28:$H$28</definedName>
    <definedName name="doors" localSheetId="0">[1]CIV!#REF!</definedName>
    <definedName name="DRM">[1]EQP!$B$16:$H$16</definedName>
    <definedName name="E.AMP1000W">[1]MAT!$B$302:$H$302</definedName>
    <definedName name="E.B1">[1]MAT!$B$280:$H$280</definedName>
    <definedName name="E.B2">[1]MAT!$B$281:$H$281</definedName>
    <definedName name="E.CIS6W">[1]MAT!$B$300:$H$300</definedName>
    <definedName name="E.COS36W">[1]MAT!$B$301:$H$301</definedName>
    <definedName name="E.CT150">[1]MAT!$B$312:$H$312</definedName>
    <definedName name="E.CT300">[1]MAT!$B$313:$H$313</definedName>
    <definedName name="E.CT450">[1]MAT!$B$314:$H$314</definedName>
    <definedName name="E.FB">[1]MAT!$B$282:$H$282</definedName>
    <definedName name="E.PAJB">[1]MAT!$B$303:$H$303</definedName>
    <definedName name="E.PBOX">[1]MAT!$B$285:$H$285</definedName>
    <definedName name="E.S1G">[1]MAT!$B$290:$H$290</definedName>
    <definedName name="E.S2G">[1]MAT!$B$291:$H$291</definedName>
    <definedName name="E.S3G">[1]MAT!$B$292:$H$292</definedName>
    <definedName name="E.S4G">[1]MAT!$B$293:$H$293</definedName>
    <definedName name="E.SP">[1]MAT!$B$331:$H$331</definedName>
    <definedName name="E.SS15">[1]MAT!$B$295:$H$295</definedName>
    <definedName name="E.SS5">[1]MAT!$B$294:$H$294</definedName>
    <definedName name="E.TLRM">[1]MAT!$B$296:$H$296</definedName>
    <definedName name="E.TLRP">[1]MAT!$B$297:$H$297</definedName>
    <definedName name="E.TLS">[1]MAT!$B$284:$H$284</definedName>
    <definedName name="E.WB">[1]MAT!$B$298:$H$298</definedName>
    <definedName name="EAC">[1]EQP!$B$17:$H$17</definedName>
    <definedName name="EAR">[1]MAT!$B$42:$H$42</definedName>
    <definedName name="EC1.5SC">[1]MAT!$B$271:$H$271</definedName>
    <definedName name="EC1.5TC">[1]MAT!$B$306:$H$306</definedName>
    <definedName name="EC120FC">[1]MAT!$B$310:$H$310</definedName>
    <definedName name="EC150FC">[1]MAT!$B$311:$H$311</definedName>
    <definedName name="EC2.53C">[1]MAT!$B$307:$H$307</definedName>
    <definedName name="EC2.5SC">[1]MAT!$B$272:$H$272</definedName>
    <definedName name="EC25FC">[1]MAT!$B$274:$H$274</definedName>
    <definedName name="EC35FC">[1]MAT!$B$320:$H$320</definedName>
    <definedName name="EC4SC">[1]MAT!$B$273:$H$273</definedName>
    <definedName name="EC5.04">'[1]E-NS'!$H$1534</definedName>
    <definedName name="EC6FC">[1]MAT!$B$309:$H$309</definedName>
    <definedName name="EC70.3C">[1]MAT!$B$308:$H$308</definedName>
    <definedName name="EC70FC">[1]MAT!$B$275:$H$275</definedName>
    <definedName name="EC95FC">[1]MAT!$B$276:$H$276</definedName>
    <definedName name="ECW">[1]MAT!$B$283:$H$283</definedName>
    <definedName name="EF.56">[1]MAT!$B$322:$H$322</definedName>
    <definedName name="ELE">[1]LAB!$B$35:$H$35</definedName>
    <definedName name="ELEC" localSheetId="0">[1]SUMM!#REF!</definedName>
    <definedName name="ENS.PAJB">'[1]E-NS'!$H$1554</definedName>
    <definedName name="ENS.PVC100">'[1]E-NS'!$H$1429</definedName>
    <definedName name="ESC40TC">[1]MAT!$B$315:$H$315</definedName>
    <definedName name="external" localSheetId="0">[1]CIV!#REF!</definedName>
    <definedName name="finishing" localSheetId="0">[1]CIV!#REF!</definedName>
    <definedName name="FLG">[1]LAB!$B$40:$H$40</definedName>
    <definedName name="FLI">[1]MAT!$B$43:$H$43</definedName>
    <definedName name="flooring" localSheetId="0">[1]CIV!#REF!</definedName>
    <definedName name="GI.65">[1]MAT!$B$247:$H$247</definedName>
    <definedName name="GI.BN">[6]Material!$A$563:$I$563</definedName>
    <definedName name="GI.C2">[1]MAT!$B$52:$H$52</definedName>
    <definedName name="GI.G">[1]MAT!$B$249:$H$249</definedName>
    <definedName name="GI.P100MD">[1]MAT!$B$184:$H$184</definedName>
    <definedName name="GI.P30MD">[1]MAT!$B$181:$H$181</definedName>
    <definedName name="GI.P40MD">[1]MAT!$B$182:$H$182</definedName>
    <definedName name="GI.P50LD">[1]MAT!$B$132:$H$132</definedName>
    <definedName name="GI.P50MD">[1]MAT!$B$248:$H$248</definedName>
    <definedName name="GI.P75MD">[1]MAT!$B$183:$H$183</definedName>
    <definedName name="GI.S">[6]Material!$B$595:$I$595</definedName>
    <definedName name="GI.T2">[1]MAT!$B$53:$H$53</definedName>
    <definedName name="GL.P5">[1]MAT!$B$45:$H$45</definedName>
    <definedName name="GL.SH">[1]MAT!$B$246:$H$246</definedName>
    <definedName name="GL.T5">[1]MAT!$B$46:$H$46</definedName>
    <definedName name="GLA">[7]labour!$A$43:$I$43</definedName>
    <definedName name="GLU">[1]MAT!$B$47:$H$47</definedName>
    <definedName name="GR.SB">[1]MAT!$B$131:$H$131</definedName>
    <definedName name="GRA.20">[1]MAT!$B$49:$H$49</definedName>
    <definedName name="GRA.25">[1]MAT!$B$50:$H$50</definedName>
    <definedName name="GRAS">[1]MAT!$B$48:$H$48</definedName>
    <definedName name="GUM">[1]MAT!$B$55:$H$55</definedName>
    <definedName name="GV.100">[1]MAT!$B$180:$H$180</definedName>
    <definedName name="GV.13">[1]MAT!$B$242:$H$242</definedName>
    <definedName name="GV.150">[1]MAT!$B$245:$H$245</definedName>
    <definedName name="GV.20">[1]MAT!$B$243:$H$243</definedName>
    <definedName name="GV.30">[1]MAT!$B$176:$H$176</definedName>
    <definedName name="GV.40">[1]MAT!$B$177:$H$177</definedName>
    <definedName name="GV.50">[1]MAT!$B$244:$H$244</definedName>
    <definedName name="GV.65">[1]MAT!$B$178:$H$178</definedName>
    <definedName name="GV.75">[1]MAT!$B$179:$H$179</definedName>
    <definedName name="GYP.B">[1]MAT!$B$51:$H$51</definedName>
    <definedName name="HAM">[1]LAB!$B$44:$H$44</definedName>
    <definedName name="HEL">[1]LAB!$B$45:$H$45</definedName>
    <definedName name="HIN">[1]MAT!$B$56:$H$56</definedName>
    <definedName name="HOOK">[1]MAT!$B$57:$H$57</definedName>
    <definedName name="I.S37">[1]MAT!$B$60:$H$60</definedName>
    <definedName name="I.S75">[1]MAT!$B$61:$H$61</definedName>
    <definedName name="ITax">[1]LAB!$B$86:$H$86</definedName>
    <definedName name="j.2" localSheetId="0">[1]CIV!#REF!</definedName>
    <definedName name="L.10">[1]CIV!$I$247</definedName>
    <definedName name="L.11" localSheetId="0">[1]CIV!#REF!</definedName>
    <definedName name="L.12" localSheetId="0">[1]CIV!#REF!</definedName>
    <definedName name="L.13" localSheetId="0">[1]CIV!#REF!</definedName>
    <definedName name="L.14" localSheetId="0">[1]CIV!#REF!</definedName>
    <definedName name="L.4">[1]CIV!$I$109</definedName>
    <definedName name="L.5">[1]CIV!$I$112</definedName>
    <definedName name="L.6">[1]CIV!$I$139</definedName>
    <definedName name="L.7">[1]CIV!$I$160</definedName>
    <definedName name="L.8">[1]CIV!$I$187</definedName>
    <definedName name="L.9">[1]CIV!$I$227</definedName>
    <definedName name="L.GRA">[1]MAT!$B$134:$H$134</definedName>
    <definedName name="L.Y">[1]MAT!$B$135:$H$135</definedName>
    <definedName name="L15.3">'[1]15'!$J$37</definedName>
    <definedName name="L5.13">'[1]5'!$J$487</definedName>
    <definedName name="LAB">[1]LAB!$B$24:$H$24</definedName>
    <definedName name="LAB.S">[1]LAB!$B$25:$H$25</definedName>
    <definedName name="LB.18">[1]MAT!$B$185:$H$185</definedName>
    <definedName name="LIM">[1]MAT!$B$62:$H$62</definedName>
    <definedName name="LM">[1]MAT!$B$186:$H$186</definedName>
    <definedName name="LM.CAB" localSheetId="0">'[2]MAtt Enamel'!#REF!</definedName>
    <definedName name="LM.GFC" localSheetId="0">'[2]MAtt Enamel'!#REF!</definedName>
    <definedName name="LM.GR1" localSheetId="0">'[2]MAtt Enamel'!#REF!</definedName>
    <definedName name="LM.GR2" localSheetId="0">'[2]MAtt Enamel'!#REF!</definedName>
    <definedName name="lm10.4a3">'[1]10'!$J$394</definedName>
    <definedName name="lm10.4c3">'[1]10'!$J$486</definedName>
    <definedName name="LM13.1a">'[1]13'!$J$29</definedName>
    <definedName name="lm14.1b">'[1]14'!$J$16</definedName>
    <definedName name="lm14.25a">'[1]14'!$J$279</definedName>
    <definedName name="lm14.2a2">'[1]14'!$J$42</definedName>
    <definedName name="lm14.4c">'[1]14'!$J$136</definedName>
    <definedName name="lm14.50a">'[1]14'!$J$393</definedName>
    <definedName name="lm14.64a">'[1]14'!$J$517</definedName>
    <definedName name="lm15.1a2">'[1]15'!$J$15</definedName>
    <definedName name="lm15.3.2">'[1]15'!$J$40</definedName>
    <definedName name="lm15.4.3">'[1]15'!$J$112</definedName>
    <definedName name="lm15.61">'[1]15'!$J$222</definedName>
    <definedName name="lm15.65">'[1]15'!$J$284</definedName>
    <definedName name="lm16.11c1">'[1]16'!$J$161</definedName>
    <definedName name="lm16.66c">'[1]16'!$J$187</definedName>
    <definedName name="lm16.72a">'[1]16'!$J$208</definedName>
    <definedName name="lm16.75c3">'[1]16'!$J$229</definedName>
    <definedName name="lm17.13">'[1]17'!$J$67</definedName>
    <definedName name="lm17.8" localSheetId="0">#REF!</definedName>
    <definedName name="lm23.15">'[1]23'!$J$271</definedName>
    <definedName name="lm23.1a1">'[1]23'!$J$13</definedName>
    <definedName name="lm23.23b">'[1]23'!$J$309</definedName>
    <definedName name="lm23.2a1">'[1]23'!$J$41</definedName>
    <definedName name="LM23.34a">'[1]23'!$J$395</definedName>
    <definedName name="lm23.39a10">'[1]23'!$J$604</definedName>
    <definedName name="lm23.39a7">'[1]23'!$J$547</definedName>
    <definedName name="lm23.39a8">'[1]23'!$J$566</definedName>
    <definedName name="lm23.47c">'[1]23'!$J$744</definedName>
    <definedName name="lm23.53b">'[1]23'!$J$782</definedName>
    <definedName name="lm25.12a">'[1]25'!$J$225</definedName>
    <definedName name="lm25.15">'[1]25'!$J$247</definedName>
    <definedName name="lm25.2a">'[1]25'!$J$40</definedName>
    <definedName name="lm25.4a">'[1]25'!$J$111</definedName>
    <definedName name="lm25.4b">'[1]25'!$J$138</definedName>
    <definedName name="lm26.10">'[1]26'!$J$68</definedName>
    <definedName name="lm26.8a">'[1]26'!$J$33</definedName>
    <definedName name="lm27.24a7">'[1]27'!$J$234</definedName>
    <definedName name="lm27.24a8">'[1]27'!$J$256</definedName>
    <definedName name="lm27.24a9">'[1]27'!$J$278</definedName>
    <definedName name="LM28.14">'[1]28'!$J$89</definedName>
    <definedName name="LM28.25">'[1]28'!$J$171</definedName>
    <definedName name="lm28.26a">'[1]28'!$J$195</definedName>
    <definedName name="lm28.40a">'[1]28'!$J$273</definedName>
    <definedName name="lm28.40b">'[1]28'!$J$294</definedName>
    <definedName name="lm28.41">'[1]28'!$J$318</definedName>
    <definedName name="lm28.51a">'[1]28'!$J$346</definedName>
    <definedName name="lm28.53">'[1]28'!$J$379</definedName>
    <definedName name="lm28.54a">'[1]28'!$J$417</definedName>
    <definedName name="LM3.12d">'[1]3'!$J$74</definedName>
    <definedName name="lm30.11">'[1]30'!$J$89</definedName>
    <definedName name="lm30.114">'[1]30'!$J$917</definedName>
    <definedName name="lm30.12">'[1]30'!$J$112</definedName>
    <definedName name="lm30.13">'[1]30'!$J$135</definedName>
    <definedName name="lm30.14">'[1]30'!$J$158</definedName>
    <definedName name="lm30.15">'[1]30'!$J$181</definedName>
    <definedName name="lm30.17">'[1]30'!$J$205</definedName>
    <definedName name="lm30.19">'[1]30'!$J$228</definedName>
    <definedName name="lm30.1a">'[1]30'!$J$13</definedName>
    <definedName name="lm30.20">'[1]30'!$J$251</definedName>
    <definedName name="lm30.21">'[1]30'!$J$274</definedName>
    <definedName name="lm30.22">'[1]30'!$J$297</definedName>
    <definedName name="lm30.24">'[1]30'!$J$320</definedName>
    <definedName name="lm30.25">'[1]30'!$J$343</definedName>
    <definedName name="lm30.32">'[1]30'!$J$366</definedName>
    <definedName name="lm30.33">'[1]30'!$J$389</definedName>
    <definedName name="lm30.34">'[1]30'!$J$412</definedName>
    <definedName name="lm30.35">'[1]30'!$J$435</definedName>
    <definedName name="lm30.3a">'[1]30'!$J$34</definedName>
    <definedName name="lm30.41">'[1]30'!$J$527</definedName>
    <definedName name="lm30.43">'[1]30'!$J$550</definedName>
    <definedName name="lm30.44">'[1]30'!$J$573</definedName>
    <definedName name="lm30.4a">'[1]30'!$J$51</definedName>
    <definedName name="lm30.55">'[1]30'!$J$596</definedName>
    <definedName name="lm30.59">'[1]30'!$J$620</definedName>
    <definedName name="lm30.5a">'[1]30'!$J$67</definedName>
    <definedName name="LM30.70">'[1]30'!$J$685</definedName>
    <definedName name="lm30.90">'[1]30'!$J$747</definedName>
    <definedName name="lm30.91">'[1]30'!$J$770</definedName>
    <definedName name="lm30.93">'[1]30'!$J$796</definedName>
    <definedName name="lm30.95">'[1]30'!$J$819</definedName>
    <definedName name="lm30.96">'[1]30'!$J$843</definedName>
    <definedName name="lm30.97">'[1]30'!$J$868</definedName>
    <definedName name="lm31.31b">'[1]31'!$J$14</definedName>
    <definedName name="lm31.74">'[1]31'!$J$34</definedName>
    <definedName name="LM5.12A">'[1]5'!$J$348</definedName>
    <definedName name="LM5.13B">'[1]5'!$J$490</definedName>
    <definedName name="LM5.13F">'[1]5'!$J$564</definedName>
    <definedName name="LM5.13G">'[1]5'!$J$593</definedName>
    <definedName name="LM5.14B">'[1]5'!$J$621</definedName>
    <definedName name="LM5.14F">'[1]5'!$J$695</definedName>
    <definedName name="LM5.14G">'[1]5'!$J$723</definedName>
    <definedName name="LM5.15B">'[1]5'!$J$752</definedName>
    <definedName name="LM5.15E">'[1]5'!$J$826</definedName>
    <definedName name="LM5.15F">'[1]5'!$J$854</definedName>
    <definedName name="LM5.16A">'[1]5'!$J$882</definedName>
    <definedName name="LM5.16B">'[1]5'!$J$920</definedName>
    <definedName name="LM5.16C">'[1]5'!$J$948</definedName>
    <definedName name="LM5.17A1">'[1]5'!$J$977</definedName>
    <definedName name="LM5.17B1">'[1]5'!$J$1074</definedName>
    <definedName name="LM5.17B2">'[1]5'!$J$1113</definedName>
    <definedName name="LM5.17B3">'[1]5'!$J$1142</definedName>
    <definedName name="LM5.17C1">'[1]5'!$J$1170</definedName>
    <definedName name="LM5.17C2">'[1]5'!$J$1209</definedName>
    <definedName name="LM5.17C3">'[1]5'!$J$1237</definedName>
    <definedName name="LM5.20A">'[1]5'!$J$1398</definedName>
    <definedName name="lm5.20b">'[1]5'!$J$1437</definedName>
    <definedName name="LM5.20C">'[1]5'!$J$1465</definedName>
    <definedName name="LM5.21A">'[1]5'!$J$1493</definedName>
    <definedName name="LM5.21B">'[1]5'!$J$1540</definedName>
    <definedName name="LM5.21C">'[1]5'!$J$1568</definedName>
    <definedName name="LM5.22B">'[1]5'!$J$1645</definedName>
    <definedName name="LM5.27A">'[1]5'!$J$1745</definedName>
    <definedName name="LM5.35">'[1]5'!$J$1858</definedName>
    <definedName name="LM5.44A">'[1]5'!$J$1929</definedName>
    <definedName name="lm8.1a">'[1]8'!$J$13</definedName>
    <definedName name="lmnsi.1" localSheetId="0">'[2]MAtt Enamel'!#REF!</definedName>
    <definedName name="M.MO">[1]MAT!$B$69:$H$69</definedName>
    <definedName name="M.P">[1]MAT!$B$65:$H$65</definedName>
    <definedName name="M1.2">[1]MORTAR!$B$10:$H$10</definedName>
    <definedName name="M1.3">[1]MORTAR!$B$18:$H$18</definedName>
    <definedName name="M1.4">[1]MORTAR!$B$26:$H$26</definedName>
    <definedName name="M1.5">[1]MORTAR!$B$30:$H$30</definedName>
    <definedName name="M1.6">[1]MORTAR!$B$34:$H$34</definedName>
    <definedName name="M15.3.2">'[1]15'!$J$46</definedName>
    <definedName name="M5.13C">'[1]5'!$J$545</definedName>
    <definedName name="m5.17a1">'[1]5'!$J$997</definedName>
    <definedName name="m5.8c">'[1]5'!$J$159</definedName>
    <definedName name="MAP">[1]MAT!$B$63:$H$63</definedName>
    <definedName name="MAS">[1]LAB!$B$47:$H$47</definedName>
    <definedName name="MES">[1]MAT!$B$139:$H$139</definedName>
    <definedName name="MIS">[1]LAB!$B$52:$H$52</definedName>
    <definedName name="MS.F75">[1]MAT!$B$73:$H$73</definedName>
    <definedName name="MS.P100">[1]MAT!$B$188:$H$188</definedName>
    <definedName name="MS.P150">[1]MAT!$B$189:$H$189</definedName>
    <definedName name="MS.P50">[1]MAT!$B$187:$H$187</definedName>
    <definedName name="MS.PLA">[1]MAT!$B$74:$H$74</definedName>
    <definedName name="MS.R">[1]MAT!$B$75:$H$75</definedName>
    <definedName name="MS.SQRB">[1]MAT!$B$70:$H$70</definedName>
    <definedName name="MS.SW25">[1]MAT!$B$66:$H$66</definedName>
    <definedName name="MS.T30">[1]MAT!$B$72:$H$72</definedName>
    <definedName name="MS.T50">[1]MAT!$B$71:$H$71</definedName>
    <definedName name="MSB">[1]MAT!$B$67:$H$67</definedName>
    <definedName name="MT.B10">[1]MAT!$B$138:$H$138</definedName>
    <definedName name="MT.L10">[1]MAT!$B$137:$H$137</definedName>
    <definedName name="MT.SW10">[1]MAT!$B$136:$H$136</definedName>
    <definedName name="NAIL">[1]MAT!$B$76:$H$76</definedName>
    <definedName name="OIL.K">[1]MAT!$B$77:$H$77</definedName>
    <definedName name="OIL.LB">[1]MAT!$B$78:$H$78</definedName>
    <definedName name="OIL.LR">[1]MAT!$B$140:$H$140</definedName>
    <definedName name="OIL.P">[1]MAT!$B$80:$H$80</definedName>
    <definedName name="OIL.PUT">[1]MAT!$B$81:$H$81</definedName>
    <definedName name="OIL.T">[1]MAT!$B$79:$H$79</definedName>
    <definedName name="P.BR">[1]MAT!$B$86:$H$86</definedName>
    <definedName name="P.IB">[1]MAT!$B$87:$H$87</definedName>
    <definedName name="P.ME">[1]MAT!$B$143:$H$143</definedName>
    <definedName name="P.PI">[1]MAT!$B$88:$H$88</definedName>
    <definedName name="P.RO2">[1]MAT!$B$142:$H$142</definedName>
    <definedName name="P.ROP">[1]MAT!$B$85:$H$85</definedName>
    <definedName name="P.SE">[1]MAT!$B$83:$H$83</definedName>
    <definedName name="P.VE">[1]MAT!$B$84:$H$84</definedName>
    <definedName name="P.WC">[1]MAT!$B$144:$H$144</definedName>
    <definedName name="PAD">[1]MAT!$B$82:$H$82</definedName>
    <definedName name="PAI">[1]LAB!$B$56:$H$56</definedName>
    <definedName name="PBL">[1]MAT!$B$90:$H$90</definedName>
    <definedName name="PD.W">[1]MAT!$B$190:$H$190</definedName>
    <definedName name="PIF">[1]LAB!$B$57:$H$57</definedName>
    <definedName name="PIG">[7]Material!$B$813:$I$813</definedName>
    <definedName name="PLA">[1]LAB!$B$58:$H$58</definedName>
    <definedName name="PLT">[1]LAB!$B$59:$H$59</definedName>
    <definedName name="PLU">[1]LAB!$B$61:$H$61</definedName>
    <definedName name="PLUMB" localSheetId="0">[1]SUMM!#REF!</definedName>
    <definedName name="PO.T">[1]MAT!$B$94:$H$94</definedName>
    <definedName name="PO.WO">[1]MAT!$B$89:$H$89</definedName>
    <definedName name="PPR.13">[1]MAT!$B$191:$H$191</definedName>
    <definedName name="PPR.20">[1]MAT!$B$192:$H$192</definedName>
    <definedName name="PPR.25">[1]MAT!$B$193:$H$193</definedName>
    <definedName name="PPR.30">[1]MAT!$B$194:$H$194</definedName>
    <definedName name="PPR.40">[1]MAT!$B$195:$H$195</definedName>
    <definedName name="PPR.50">[1]MAT!$B$196:$H$196</definedName>
    <definedName name="PPR.63">[1]MAT!$B$197:$H$197</definedName>
    <definedName name="PPR.90">[1]MAT!$B$198:$H$198</definedName>
    <definedName name="_xlnm.Print_Area" localSheetId="0">'Weaving Center,Civil'!$A$1:$H$450</definedName>
    <definedName name="_xlnm.Print_Area">#REF!</definedName>
    <definedName name="PRINT_AREA_MI">#N/A</definedName>
    <definedName name="_xlnm.Print_Titles" localSheetId="0">'Weaving Center,Civil'!$7:$13</definedName>
    <definedName name="_xlnm.Print_Titles">#REF!</definedName>
    <definedName name="PT4G">[1]MAT!$B$256:$H$256</definedName>
    <definedName name="PUL">[1]MAT!$B$93:$H$93</definedName>
    <definedName name="PUM">[1]EQP!$B$30:$H$30</definedName>
    <definedName name="PVC.CP100">[1]MAT!$B$304:$H$304</definedName>
    <definedName name="PVC.CP150">[1]MAT!$B$305:$H$305</definedName>
    <definedName name="PVC.CP20">[1]MAT!$B$286:$H$286</definedName>
    <definedName name="PVC.CP25">[1]MAT!$B$287:$H$287</definedName>
    <definedName name="PVC.CP40">[1]MAT!$B$288:$H$288</definedName>
    <definedName name="PVC.CP50">[1]MAT!$B$289:$H$289</definedName>
    <definedName name="PVC.P100">[1]MAT!$B$96:$H$96</definedName>
    <definedName name="PVC.WS8">[1]MAT!$B$95:$H$95</definedName>
    <definedName name="PVC.WS9">[1]MAT!$B$146:$H$146</definedName>
    <definedName name="QUM">[1]LAB!$B$63:$H$63</definedName>
    <definedName name="R.BAR">[1]MAT!$B$97:$H$97</definedName>
    <definedName name="RAM">[1]EQP!$B$32:$H$32</definedName>
    <definedName name="rc15.1a3">[1]Ref!$H$138</definedName>
    <definedName name="rc5.15c">[1]Ref!$H$113</definedName>
    <definedName name="RCC.P225B">[1]MAT!$B$257:$H$257</definedName>
    <definedName name="RE.L">[1]MAT!$B$148:$H$148</definedName>
    <definedName name="_xlnm.Recorder" localSheetId="0">#REF!</definedName>
    <definedName name="_xlnm.Recorder">#REF!</definedName>
    <definedName name="rl11.2">[1]Ref!$J$198</definedName>
    <definedName name="rl14.2b">[1]Ref!$J$247</definedName>
    <definedName name="rl15.3">[1]Ref!$J$173</definedName>
    <definedName name="rm11.3b2">[1]Ref!$J$230</definedName>
    <definedName name="rm14.2b1">[1]Ref!$J$259</definedName>
    <definedName name="rm15.2">[1]Ref!$J$156</definedName>
    <definedName name="rm15.3b">[1]Ref!$J$180</definedName>
    <definedName name="rm5.13d">[1]Ref!$J$72</definedName>
    <definedName name="roofing" localSheetId="0">[1]CIV!#REF!</definedName>
    <definedName name="SAC">[1]LAB!$B$65:$H$65</definedName>
    <definedName name="SAN">[1]MAT!$B$100:$H$100</definedName>
    <definedName name="SAN.L">[1]MAT!$B$99:$H$99</definedName>
    <definedName name="SAW">[1]MAT!$B$150:$H$150</definedName>
    <definedName name="SBM">[1]EQP!$B$38:$H$38</definedName>
    <definedName name="SBO">[1]LAB!$B$70:$H$70</definedName>
    <definedName name="SC.RF">[1]Shutt!$K$83</definedName>
    <definedName name="SC5.13">'[1]5'!$J$544</definedName>
    <definedName name="SC5.17A">'[1]5'!$J$996</definedName>
    <definedName name="SCM">[1]EQP!$B$39:$H$39</definedName>
    <definedName name="SCO">[1]LAB!$B$71:$H$71</definedName>
    <definedName name="SEAL">[1]MAT!$B$152:$H$152</definedName>
    <definedName name="SH.P">[1]MAT!$B$205:$H$205</definedName>
    <definedName name="SH.SF">[1]Shutt!$K$40</definedName>
    <definedName name="SH.SM">[1]Shutt!$K$38</definedName>
    <definedName name="SH5.13">'[1]5'!$J$542</definedName>
    <definedName name="SH5.17A">'[1]5'!$J$994</definedName>
    <definedName name="SHI.75D">[6]Material!$B$1051:$I$1051</definedName>
    <definedName name="SHM">[1]LAB!$B$66:$H$66</definedName>
    <definedName name="SI.BCI">[1]MAT!$B$201:$H$201</definedName>
    <definedName name="SI.CPBW">[1]MAT!$B$203:$H$203</definedName>
    <definedName name="SI.PT2">[1]MAT!$B$204:$H$204</definedName>
    <definedName name="SI.PWC">[1]MAT!$B$202:$H$202</definedName>
    <definedName name="SI.ST1000">[1]MAT!$B$200:$H$200</definedName>
    <definedName name="SKW">[1]LAB!$B$67:$H$67</definedName>
    <definedName name="SO.DCP">[1]MAT!$B$260:$H$260</definedName>
    <definedName name="SPM">[1]LAB!$B$69:$H$69</definedName>
    <definedName name="SS.GR">[1]MAT!$B$207:$H$207</definedName>
    <definedName name="ST.40">[1]MAT!$B$103:$H$103</definedName>
    <definedName name="ST.60">[1]MAT!$B$102:$H$102</definedName>
    <definedName name="ST.BO">[1]MAT!$B$153:$H$153</definedName>
    <definedName name="ST.P">[1]MAT!$B$106:$H$106</definedName>
    <definedName name="ST.P50">[1]MAT!$B$105:$H$105</definedName>
    <definedName name="STF">[1]LAB!$B$72:$H$72</definedName>
    <definedName name="STFI">[1]LAB!$B$73:$H$73</definedName>
    <definedName name="STH">[1]LAB!$B$74:$H$74</definedName>
    <definedName name="STLM">[1]LAB!$B$75:$H$75</definedName>
    <definedName name="STM">[1]LAB!$B$76:$H$76</definedName>
    <definedName name="STR.ST">[1]MAT!$B$104:$H$104</definedName>
    <definedName name="SU.S">[1]MAT!$B$107:$H$107</definedName>
    <definedName name="SUP">[8]LAB!$B$77:$H$77</definedName>
    <definedName name="SWE">[1]MAT!$B$108:$H$108</definedName>
    <definedName name="T.ANCH" localSheetId="0">'[2]MAtt Enamel'!#REF!</definedName>
    <definedName name="T.CAB" localSheetId="0">'[2]MAtt Enamel'!#REF!</definedName>
    <definedName name="T.GFC" localSheetId="0">'[2]MAtt Enamel'!#REF!</definedName>
    <definedName name="T.GN2" localSheetId="0">'[2]MAtt Enamel'!#REF!</definedName>
    <definedName name="t10.1b2">'[1]10'!$C$5</definedName>
    <definedName name="t10.1c">'[1]10'!$C$50</definedName>
    <definedName name="t10.1c3">'[1]10'!$C$51</definedName>
    <definedName name="t10.2">'[1]10'!$A$141</definedName>
    <definedName name="T10.2NS">'[1]10'!$A$629</definedName>
    <definedName name="t10.3">'[1]10'!$A$277</definedName>
    <definedName name="t10.4">'[1]10'!$A$505</definedName>
    <definedName name="T10.4NS">'[1]10'!$A$681</definedName>
    <definedName name="t10.5">'[1]10'!$A$597</definedName>
    <definedName name="t10.6">'[1]10'!$A$613</definedName>
    <definedName name="T13.1a">'[1]13'!$A$4</definedName>
    <definedName name="t14.1">'[1]14'!$A$4</definedName>
    <definedName name="T14.22">'[1]14'!$A$240</definedName>
    <definedName name="T14.24a">'[1]14'!$A$255</definedName>
    <definedName name="t14.25a">'[1]14'!$A$269</definedName>
    <definedName name="t14.2a">'[1]14'!$A$30</definedName>
    <definedName name="T14.2c">'[1]14'!$A$90</definedName>
    <definedName name="T14.4">'[1]14'!$A$162</definedName>
    <definedName name="T14.4c">'[1]14'!$C$115</definedName>
    <definedName name="t14.50">'[1]14'!$A$376</definedName>
    <definedName name="t14.50a">'[1]14'!$C$377</definedName>
    <definedName name="t14.55">'[1]14'!$A$471</definedName>
    <definedName name="t14.64">'[1]14'!$A$507</definedName>
    <definedName name="T15.1">'[1]15'!$A$4</definedName>
    <definedName name="T15.3">'[1]15'!$A$30</definedName>
    <definedName name="T15.34a">'[1]15'!$A$126</definedName>
    <definedName name="T15.34b">'[1]15'!$A$145</definedName>
    <definedName name="T15.35a">'[1]15'!$A$165</definedName>
    <definedName name="T15.35b">'[1]15'!$A$185</definedName>
    <definedName name="T15.4">'[1]15'!$A$102</definedName>
    <definedName name="T15.61">'[1]15'!$A$205</definedName>
    <definedName name="T15.65">'[1]15'!$A$275</definedName>
    <definedName name="t16.11">'[1]16'!$A$138</definedName>
    <definedName name="t16.11c">'[1]16'!$C$139</definedName>
    <definedName name="T16.66">'[1]16'!$A$178</definedName>
    <definedName name="T16.72">'[1]16'!$A$199</definedName>
    <definedName name="T16.75">'[1]16'!$A$220</definedName>
    <definedName name="T17.13">'[1]17'!$A$52</definedName>
    <definedName name="t23.1">'[1]23'!$A$4</definedName>
    <definedName name="t23.13">'[1]23'!$A$224</definedName>
    <definedName name="t23.14">'[1]23'!$A$243</definedName>
    <definedName name="T23.15">'[1]23'!$A$262</definedName>
    <definedName name="T23.2">'[1]23'!$A$32</definedName>
    <definedName name="T23.23">'[1]23'!$A$300</definedName>
    <definedName name="t23.30">'[1]23'!$A$367</definedName>
    <definedName name="T23.34">'[1]23'!$A$386</definedName>
    <definedName name="T23.35">'[1]23'!$A$405</definedName>
    <definedName name="T23.37">'[1]23'!$A$424</definedName>
    <definedName name="t23.39">'[1]23'!$A$443</definedName>
    <definedName name="T23.47">'[1]23'!$A$716</definedName>
    <definedName name="T23.5">'[1]23'!$A$90</definedName>
    <definedName name="T23.53">'[1]23'!$A$754</definedName>
    <definedName name="T23.54">'[1]23'!$A$868</definedName>
    <definedName name="T23.55">'[1]23'!$A$887</definedName>
    <definedName name="T23.58">'[1]23'!$A$906</definedName>
    <definedName name="T23.59">'[1]23'!$A$925</definedName>
    <definedName name="T23.5A">'[1]23'!$C$91</definedName>
    <definedName name="T23.5d">'[1]23'!$C$178</definedName>
    <definedName name="T23.8">'[1]23'!$A$196</definedName>
    <definedName name="T25.12">'[1]25'!$A$215</definedName>
    <definedName name="t25.2">'[1]25'!$A$27</definedName>
    <definedName name="t25.2a">'[1]25'!$B$28</definedName>
    <definedName name="t25.5">'[1]25'!$A$151</definedName>
    <definedName name="T25.5b">'[1]25'!$C$179</definedName>
    <definedName name="T27.23">'[1]27'!$A$67</definedName>
    <definedName name="T28.14">'[1]28'!$A$50</definedName>
    <definedName name="T28.25">'[1]28'!$A$161</definedName>
    <definedName name="T28.26a">'[1]28'!$A$185</definedName>
    <definedName name="T28.40">'[1]28'!$A$264</definedName>
    <definedName name="T28.41">'[1]28'!$A$306</definedName>
    <definedName name="t28.51">'[1]28'!$A$334</definedName>
    <definedName name="T28.53">'[1]28'!$A$362</definedName>
    <definedName name="T28.54">'[1]28'!$A$403</definedName>
    <definedName name="T3.12">'[1]3'!$A$61</definedName>
    <definedName name="T3.18">'[1]3'!$A$129</definedName>
    <definedName name="T3.21NS">'[1]3'!$A$182</definedName>
    <definedName name="t3.24">'[1]3'!$A$258</definedName>
    <definedName name="t30.1">'[1]30'!$A$4</definedName>
    <definedName name="T30.11">'[1]30'!$A$80</definedName>
    <definedName name="T30.114">'[1]30'!$A$908</definedName>
    <definedName name="T30.12">'[1]30'!$A$103</definedName>
    <definedName name="T30.13">'[1]30'!$A$126</definedName>
    <definedName name="T30.14">'[1]30'!$A$149</definedName>
    <definedName name="T30.19">'[1]30'!$A$219</definedName>
    <definedName name="T30.1a">'[1]30'!$C$5</definedName>
    <definedName name="T30.20">'[1]30'!$A$242</definedName>
    <definedName name="T30.21">'[1]30'!$A$265</definedName>
    <definedName name="T30.32">'[1]30'!$A$357</definedName>
    <definedName name="T30.33">'[1]30'!$A$380</definedName>
    <definedName name="T30.4">'[1]30'!$A$47</definedName>
    <definedName name="T30.40">'[1]30'!$A$495</definedName>
    <definedName name="T30.43">'[1]30'!$A$541</definedName>
    <definedName name="T30.4a">'[1]30'!$C$48</definedName>
    <definedName name="T30.55">'[1]30'!$A$587</definedName>
    <definedName name="T30.59">'[1]30'!$A$611</definedName>
    <definedName name="T30.70NS">'[1]30'!$A$698</definedName>
    <definedName name="T30.90">'[1]30'!$A$738</definedName>
    <definedName name="T30.93">'[1]30'!$A$787</definedName>
    <definedName name="T30.95">'[1]30'!$A$810</definedName>
    <definedName name="T30.96">'[1]30'!$A$834</definedName>
    <definedName name="T30.97">'[1]30'!$A$858</definedName>
    <definedName name="t31.31b">'[1]31'!$A$4</definedName>
    <definedName name="t31.74">'[1]31'!$A$25</definedName>
    <definedName name="T4.13b">'[1]4'!$A$28</definedName>
    <definedName name="T4.19">'[1]4'!$A$40</definedName>
    <definedName name="T4.20">'[1]4'!$A$57</definedName>
    <definedName name="T4.3">'[1]4'!$A$16</definedName>
    <definedName name="T5.11">'[1]5'!$A$263</definedName>
    <definedName name="t5.12">'[1]5'!$A$337</definedName>
    <definedName name="T5.12NS" localSheetId="0">'[2]MAtt Enamel'!#REF!</definedName>
    <definedName name="t5.15">'[1]5'!$A$741</definedName>
    <definedName name="t5.16">'[1]5'!$A$871</definedName>
    <definedName name="t5.17">'[1]5'!$A$965</definedName>
    <definedName name="t5.17a">'[1]5'!$C$967</definedName>
    <definedName name="t5.17b">'[1]5'!$C$1064</definedName>
    <definedName name="t5.17c">'[1]5'!$C$1160</definedName>
    <definedName name="t5.20">'[1]5'!$A$1387</definedName>
    <definedName name="t5.21">'[1]5'!$A$1482</definedName>
    <definedName name="t5.22">'[1]5'!$A$1585</definedName>
    <definedName name="t5.24">'[1]5'!$A$1708</definedName>
    <definedName name="t5.27">'[1]5'!$A$1734</definedName>
    <definedName name="T5.28">'[1]5'!$A$1811</definedName>
    <definedName name="t5.35">'[1]5'!$A$1849</definedName>
    <definedName name="t5.44a">'[1]5'!$A$1895</definedName>
    <definedName name="t5.44f">'[1]5'!$A$1947</definedName>
    <definedName name="t5.44g">'[1]5'!$A$1959</definedName>
    <definedName name="t5.44h">'[1]5'!$A$1971</definedName>
    <definedName name="t5.8">'[1]5'!$A$111</definedName>
    <definedName name="T9.1">'[1]9'!$A$3</definedName>
    <definedName name="TB.A">[1]EQP!$B$44:$H$44</definedName>
    <definedName name="tE1.01">'[1]E-NS'!$A$39</definedName>
    <definedName name="TI.M1">[1]MAT!$B$155:$H$155</definedName>
    <definedName name="TIG">[7]Material!$B$1117:$I$1117</definedName>
    <definedName name="TL">[1]LAB!$B$80:$H$80</definedName>
    <definedName name="TRA.630">[1]MAT!$B$299:$H$299</definedName>
    <definedName name="TS.B">[1]MAT!$B$109:$H$109</definedName>
    <definedName name="TU.T">[1]MAT!$B$156:$H$156</definedName>
    <definedName name="UPVC.110">[1]MAT!$B$210:$H$210</definedName>
    <definedName name="UPVC.160">[1]MAT!$B$211:$H$211</definedName>
    <definedName name="UPVC.200">[1]MAT!$B$266:$H$266</definedName>
    <definedName name="UPVC.250">[1]MAT!$B$212:$H$212</definedName>
    <definedName name="UPVC.300">[1]MAT!$B$213:$H$213</definedName>
    <definedName name="UPVC.56">[1]MAT!$B$208:$H$208</definedName>
    <definedName name="UPVC.82">[1]MAT!$B$209:$H$209</definedName>
    <definedName name="UPVC.PT">[1]MAT!$B$214:$H$214</definedName>
    <definedName name="VIB">[1]EQP!$B$51:$H$51</definedName>
    <definedName name="W.AH">[1]MAT!$B$113:$H$113</definedName>
    <definedName name="W.ALF">[1]MAT!$B$114:$H$114</definedName>
    <definedName name="W.ALFH">[1]MAT!$B$115:$H$115</definedName>
    <definedName name="W.BR">[1]MAT!$B$111:$H$111</definedName>
    <definedName name="WB.18W">[1]MAT!$B$215:$H$215</definedName>
    <definedName name="WB.24W">[1]MAT!$B$267:$H$267</definedName>
    <definedName name="WB.26W">[1]MAT!$B$268:$H$268</definedName>
    <definedName name="WB.BC">[1]MAT!$B$218:$H$218</definedName>
    <definedName name="WB.BK">[1]MAT!$B$216:$H$216</definedName>
    <definedName name="WB.SC">[1]MAT!$B$217:$H$217</definedName>
    <definedName name="WC.CBK">[1]MAT!$B$162:$H$162</definedName>
    <definedName name="WC.FCW">[1]MAT!$B$220:$H$220</definedName>
    <definedName name="WC.INW">[1]MAT!$B$219:$H$219</definedName>
    <definedName name="WC.PVCDP">[1]MAT!$B$221:$H$221</definedName>
    <definedName name="WC.SC">[1]MAT!$B$199:$H$199</definedName>
    <definedName name="WC.SC13">[1]MAT!$B$206:$H$206</definedName>
    <definedName name="WC.T4">[1]MAT!$B$222:$H$222</definedName>
    <definedName name="WEL">[1]LAB!$B$82:$H$82</definedName>
    <definedName name="WEM">[1]EQP!$B$54:$H$54</definedName>
    <definedName name="WEP">[1]EQP!$B$55:$H$55</definedName>
    <definedName name="WHL">[1]MAT!$B$112:$H$112</definedName>
    <definedName name="WO.DE">[1]MAT!$B$116:$H$116</definedName>
    <definedName name="WO.PA">[1]MAT!$B$117:$H$117</definedName>
    <definedName name="WO.SH">[1]MAT!$B$118:$H$118</definedName>
    <definedName name="WPR">[1]MAT!$B$157:$H$157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5" i="68" l="1"/>
  <c r="H423" i="68"/>
  <c r="H419" i="68"/>
  <c r="H417" i="68"/>
  <c r="H415" i="68"/>
  <c r="H411" i="68"/>
  <c r="H409" i="68"/>
  <c r="H405" i="68"/>
  <c r="H403" i="68"/>
  <c r="H401" i="68"/>
  <c r="H399" i="68"/>
  <c r="H397" i="68"/>
  <c r="H395" i="68"/>
  <c r="H393" i="68"/>
  <c r="H391" i="68"/>
  <c r="H389" i="68"/>
  <c r="H387" i="68"/>
  <c r="H385" i="68"/>
  <c r="H383" i="68"/>
  <c r="H379" i="68"/>
  <c r="H375" i="68"/>
  <c r="H373" i="68"/>
  <c r="H371" i="68"/>
  <c r="H369" i="68"/>
  <c r="H367" i="68"/>
  <c r="H363" i="68"/>
  <c r="H361" i="68"/>
  <c r="H357" i="68"/>
  <c r="H355" i="68"/>
  <c r="H353" i="68"/>
  <c r="H351" i="68"/>
  <c r="H349" i="68"/>
  <c r="H347" i="68"/>
  <c r="H345" i="68"/>
  <c r="H341" i="68"/>
  <c r="H339" i="68"/>
  <c r="H337" i="68"/>
  <c r="H335" i="68"/>
  <c r="H331" i="68"/>
  <c r="H327" i="68"/>
  <c r="H325" i="68"/>
  <c r="H321" i="68"/>
  <c r="H319" i="68"/>
  <c r="H315" i="68"/>
  <c r="H313" i="68"/>
  <c r="H309" i="68"/>
  <c r="H307" i="68"/>
  <c r="H305" i="68"/>
  <c r="H303" i="68"/>
  <c r="H301" i="68"/>
  <c r="H299" i="68"/>
  <c r="H297" i="68"/>
  <c r="H293" i="68"/>
  <c r="H291" i="68"/>
  <c r="H285" i="68"/>
  <c r="H283" i="68"/>
  <c r="H279" i="68"/>
  <c r="H277" i="68"/>
  <c r="H271" i="68"/>
  <c r="H269" i="68"/>
  <c r="H267" i="68"/>
  <c r="H265" i="68"/>
  <c r="H263" i="68"/>
  <c r="H257" i="68"/>
  <c r="H253" i="68"/>
  <c r="H251" i="68"/>
  <c r="H247" i="68"/>
  <c r="H241" i="68"/>
  <c r="H235" i="68"/>
  <c r="H233" i="68"/>
  <c r="H229" i="68"/>
  <c r="H227" i="68"/>
  <c r="H223" i="68"/>
  <c r="H221" i="68"/>
  <c r="H219" i="68"/>
  <c r="H217" i="68"/>
  <c r="H215" i="68"/>
  <c r="H213" i="68"/>
  <c r="H211" i="68"/>
  <c r="H209" i="68"/>
  <c r="H205" i="68"/>
  <c r="H203" i="68"/>
  <c r="H197" i="68"/>
  <c r="H195" i="68"/>
  <c r="H186" i="68"/>
  <c r="H184" i="68"/>
  <c r="H180" i="68"/>
  <c r="H178" i="68"/>
  <c r="H174" i="68"/>
  <c r="H172" i="68"/>
  <c r="H168" i="68"/>
  <c r="H164" i="68"/>
  <c r="H162" i="68"/>
  <c r="H160" i="68"/>
  <c r="H158" i="68"/>
  <c r="H156" i="68"/>
  <c r="H154" i="68"/>
  <c r="H152" i="68"/>
  <c r="H148" i="68"/>
  <c r="H146" i="68"/>
  <c r="H140" i="68"/>
  <c r="H138" i="68"/>
  <c r="H132" i="68"/>
  <c r="H130" i="68"/>
  <c r="H126" i="68"/>
  <c r="H122" i="68"/>
  <c r="H120" i="68"/>
  <c r="H116" i="68"/>
  <c r="H112" i="68"/>
  <c r="H110" i="68"/>
  <c r="H108" i="68"/>
  <c r="H106" i="68"/>
  <c r="H104" i="68"/>
  <c r="H102" i="68"/>
  <c r="H100" i="68"/>
  <c r="H96" i="68"/>
  <c r="H94" i="68"/>
  <c r="H88" i="68"/>
  <c r="H86" i="68"/>
  <c r="H74" i="68"/>
  <c r="H72" i="68"/>
  <c r="H70" i="68"/>
  <c r="H62" i="68"/>
  <c r="H60" i="68"/>
  <c r="H58" i="68"/>
  <c r="H56" i="68"/>
  <c r="H54" i="68"/>
  <c r="H50" i="68"/>
  <c r="H46" i="68"/>
  <c r="H44" i="68"/>
  <c r="H42" i="68"/>
  <c r="H40" i="68"/>
  <c r="H38" i="68"/>
  <c r="H36" i="68"/>
  <c r="H34" i="68"/>
  <c r="H32" i="68"/>
  <c r="H28" i="68"/>
  <c r="H26" i="68"/>
  <c r="H22" i="68"/>
  <c r="H20" i="68"/>
  <c r="H447" i="68"/>
  <c r="F438" i="68" l="1"/>
  <c r="H438" i="68" s="1"/>
  <c r="F359" i="68" l="1"/>
  <c r="H359" i="68" s="1"/>
  <c r="F188" i="68" l="1"/>
  <c r="H188" i="68" s="1"/>
  <c r="F365" i="68" l="1"/>
  <c r="H365" i="68" s="1"/>
  <c r="F273" i="68" l="1"/>
  <c r="H273" i="68" s="1"/>
  <c r="F245" i="68"/>
  <c r="H245" i="68" s="1"/>
  <c r="H239" i="68"/>
  <c r="F134" i="68"/>
  <c r="H134" i="68" s="1"/>
  <c r="F80" i="68" l="1"/>
  <c r="H80" i="68" s="1"/>
  <c r="F78" i="68"/>
  <c r="H78" i="68" s="1"/>
  <c r="F66" i="68"/>
  <c r="H66" i="68" s="1"/>
  <c r="F82" i="68" l="1"/>
  <c r="H82" i="68" s="1"/>
  <c r="H24" i="68"/>
  <c r="F261" i="68" l="1"/>
  <c r="H261" i="68" s="1"/>
  <c r="F259" i="68"/>
  <c r="H259" i="68" s="1"/>
  <c r="F413" i="68" l="1"/>
  <c r="H413" i="68" s="1"/>
  <c r="F407" i="68" l="1"/>
  <c r="H407" i="68" s="1"/>
  <c r="H443" i="68" l="1"/>
  <c r="H449" i="68" s="1"/>
  <c r="A22" i="68" l="1"/>
  <c r="A24" i="68" s="1"/>
  <c r="A26" i="68" s="1"/>
  <c r="A28" i="68" l="1"/>
  <c r="A32" i="68" s="1"/>
  <c r="A34" i="68" l="1"/>
  <c r="A36" i="68" s="1"/>
  <c r="A38" i="68" s="1"/>
  <c r="A40" i="68" s="1"/>
  <c r="A42" i="68" l="1"/>
  <c r="A44" i="68" l="1"/>
  <c r="A46" i="68" s="1"/>
  <c r="A50" i="68" s="1"/>
  <c r="A54" i="68" l="1"/>
  <c r="A56" i="68" s="1"/>
  <c r="A58" i="68" s="1"/>
  <c r="A60" i="68" s="1"/>
  <c r="A62" i="68" l="1"/>
  <c r="A66" i="68" s="1"/>
  <c r="A70" i="68" s="1"/>
  <c r="A72" i="68" s="1"/>
  <c r="A74" i="68" l="1"/>
  <c r="A78" i="68" s="1"/>
  <c r="A80" i="68" s="1"/>
  <c r="H427" i="68" l="1"/>
  <c r="H450" i="68" s="1"/>
  <c r="A82" i="68" l="1"/>
  <c r="A86" i="68" s="1"/>
  <c r="A88" i="68" l="1"/>
  <c r="A94" i="68" s="1"/>
  <c r="A96" i="68" s="1"/>
  <c r="A100" i="68" s="1"/>
  <c r="A102" i="68" s="1"/>
  <c r="A104" i="68" s="1"/>
  <c r="A106" i="68" s="1"/>
  <c r="A108" i="68" s="1"/>
  <c r="A110" i="68" s="1"/>
  <c r="A112" i="68" l="1"/>
  <c r="A116" i="68" s="1"/>
  <c r="A120" i="68" s="1"/>
  <c r="A122" i="68" l="1"/>
  <c r="A126" i="68" s="1"/>
  <c r="A130" i="68" l="1"/>
  <c r="A132" i="68" s="1"/>
  <c r="A134" i="68" s="1"/>
  <c r="A138" i="68" s="1"/>
  <c r="A140" i="68" s="1"/>
  <c r="A146" i="68" s="1"/>
  <c r="A148" i="68" s="1"/>
  <c r="A152" i="68" s="1"/>
  <c r="A154" i="68" s="1"/>
  <c r="A156" i="68" s="1"/>
  <c r="A158" i="68" s="1"/>
  <c r="A160" i="68" s="1"/>
  <c r="A162" i="68" s="1"/>
  <c r="A164" i="68" s="1"/>
  <c r="A168" i="68" s="1"/>
  <c r="A172" i="68" l="1"/>
  <c r="A174" i="68"/>
  <c r="A178" i="68" s="1"/>
  <c r="A180" i="68" l="1"/>
  <c r="A184" i="68" s="1"/>
  <c r="A186" i="68" s="1"/>
  <c r="A188" i="68" s="1"/>
  <c r="A195" i="68" s="1"/>
  <c r="A197" i="68" s="1"/>
  <c r="A203" i="68" s="1"/>
  <c r="A205" i="68" s="1"/>
  <c r="A209" i="68" s="1"/>
  <c r="A211" i="68" s="1"/>
  <c r="A213" i="68" s="1"/>
  <c r="A215" i="68" s="1"/>
  <c r="A217" i="68" s="1"/>
  <c r="A219" i="68" s="1"/>
  <c r="A221" i="68" s="1"/>
  <c r="A223" i="68" s="1"/>
  <c r="A227" i="68" s="1"/>
  <c r="A229" i="68" s="1"/>
  <c r="A233" i="68" s="1"/>
  <c r="A235" i="68" s="1"/>
  <c r="A239" i="68" s="1"/>
  <c r="A241" i="68" s="1"/>
  <c r="A245" i="68" s="1"/>
  <c r="A247" i="68" s="1"/>
  <c r="A251" i="68" s="1"/>
  <c r="A253" i="68" s="1"/>
  <c r="A257" i="68" s="1"/>
  <c r="A259" i="68" s="1"/>
  <c r="A261" i="68" s="1"/>
  <c r="A263" i="68" s="1"/>
  <c r="A265" i="68" s="1"/>
  <c r="A267" i="68" s="1"/>
  <c r="A269" i="68" s="1"/>
  <c r="A271" i="68" s="1"/>
  <c r="A273" i="68" s="1"/>
  <c r="A277" i="68" s="1"/>
  <c r="A279" i="68" s="1"/>
  <c r="A283" i="68" s="1"/>
  <c r="A285" i="68" s="1"/>
  <c r="A291" i="68" s="1"/>
  <c r="A293" i="68" s="1"/>
  <c r="A297" i="68" s="1"/>
  <c r="A299" i="68" s="1"/>
  <c r="A301" i="68" s="1"/>
  <c r="A303" i="68" s="1"/>
  <c r="A305" i="68" s="1"/>
  <c r="A307" i="68" s="1"/>
  <c r="A309" i="68" s="1"/>
  <c r="A313" i="68" s="1"/>
  <c r="A315" i="68" s="1"/>
  <c r="A319" i="68" s="1"/>
  <c r="A321" i="68" s="1"/>
  <c r="A325" i="68" s="1"/>
  <c r="A327" i="68" s="1"/>
  <c r="A331" i="68" s="1"/>
  <c r="A335" i="68" s="1"/>
  <c r="A337" i="68" s="1"/>
  <c r="A339" i="68" s="1"/>
  <c r="A341" i="68" s="1"/>
  <c r="A345" i="68" s="1"/>
  <c r="A347" i="68" s="1"/>
  <c r="A349" i="68" s="1"/>
  <c r="A351" i="68" s="1"/>
  <c r="A353" i="68" s="1"/>
  <c r="A355" i="68" s="1"/>
  <c r="A357" i="68" s="1"/>
  <c r="A359" i="68" s="1"/>
  <c r="A361" i="68" s="1"/>
  <c r="A363" i="68" s="1"/>
  <c r="A365" i="68" s="1"/>
  <c r="A367" i="68" s="1"/>
  <c r="A369" i="68" s="1"/>
  <c r="A371" i="68" s="1"/>
  <c r="A373" i="68" s="1"/>
  <c r="A375" i="68" s="1"/>
  <c r="A379" i="68" s="1"/>
  <c r="A383" i="68" s="1"/>
  <c r="A385" i="68" s="1"/>
  <c r="A387" i="68" s="1"/>
  <c r="A389" i="68" s="1"/>
  <c r="A391" i="68" s="1"/>
  <c r="A393" i="68" s="1"/>
  <c r="A395" i="68" s="1"/>
  <c r="A397" i="68" s="1"/>
  <c r="A399" i="68" s="1"/>
  <c r="A401" i="68" s="1"/>
  <c r="A403" i="68" s="1"/>
  <c r="A405" i="68" s="1"/>
  <c r="A407" i="68" s="1"/>
  <c r="A409" i="68" s="1"/>
  <c r="A411" i="68" s="1"/>
  <c r="A413" i="68" s="1"/>
  <c r="A415" i="68" s="1"/>
  <c r="A417" i="68" s="1"/>
  <c r="A419" i="68" s="1"/>
  <c r="A423" i="68" s="1"/>
  <c r="A425" i="68" s="1"/>
  <c r="A438" i="68" s="1"/>
  <c r="A443" i="68" l="1"/>
  <c r="A447" i="68" s="1"/>
</calcChain>
</file>

<file path=xl/sharedStrings.xml><?xml version="1.0" encoding="utf-8"?>
<sst xmlns="http://schemas.openxmlformats.org/spreadsheetml/2006/main" count="565" uniqueCount="245">
  <si>
    <t>UNHCR PAKISTAN</t>
  </si>
  <si>
    <t>CONSTRUCTION OF PREFABRICATED COOPERATIVE MODEL (WEAVING CENTER) IN KP</t>
  </si>
  <si>
    <t>ENGINEER'S ESTIMATE</t>
  </si>
  <si>
    <t>CIVIL WORKS</t>
  </si>
  <si>
    <t>ITEM
NO.</t>
  </si>
  <si>
    <t>KPK MRS 2022 
REF. NO. / NS (2nd BI ANNUAL)</t>
  </si>
  <si>
    <t>DESCRIPTION</t>
  </si>
  <si>
    <t>UNIT</t>
  </si>
  <si>
    <t>QTY</t>
  </si>
  <si>
    <t>UNIT
RATE
(Rs.)</t>
  </si>
  <si>
    <t>TOTAL
AMOUNT
(Rs.)</t>
  </si>
  <si>
    <t>(a)</t>
  </si>
  <si>
    <t>(b)</t>
  </si>
  <si>
    <t>(c)</t>
  </si>
  <si>
    <t>(d)</t>
  </si>
  <si>
    <t>(e)</t>
  </si>
  <si>
    <t>(f)</t>
  </si>
  <si>
    <t>(g)</t>
  </si>
  <si>
    <t>SCHEDULED ITEMS</t>
  </si>
  <si>
    <t>A.</t>
  </si>
  <si>
    <t>CIVIL WORKS PREFABRICATED WEAVING HALL</t>
  </si>
  <si>
    <t>EARTHWORK (EXCAVATION AND EMBANKMENT)</t>
  </si>
  <si>
    <t>03-18-a</t>
  </si>
  <si>
    <t>Filling watering and ramming earth under floor with surplus earth from foundation etc.</t>
  </si>
  <si>
    <t>Cft</t>
  </si>
  <si>
    <t>03-18-d</t>
  </si>
  <si>
    <t>Filling, watering and ramming earth under floor with earth excavated from outside lead upto 30m</t>
  </si>
  <si>
    <t>03-19-a</t>
  </si>
  <si>
    <t>Extra for every 15 m extra lead or part thereof for earthwork soft, ordinary, hard &amp; very hard (for 16 No. of trip) (apply 169.32 x No. of Trip)</t>
  </si>
  <si>
    <t>03-20-a</t>
  </si>
  <si>
    <t>Transportation of earth all types beyond 250 m and upto 500 m.</t>
  </si>
  <si>
    <t>03-25-b</t>
  </si>
  <si>
    <t>Excavation in foundation of building, bridges etc complete: in ordinary soil.</t>
  </si>
  <si>
    <t>CONCRETE</t>
  </si>
  <si>
    <t>06-02</t>
  </si>
  <si>
    <t>Dry rammed shingle brick ballast or stone ballast 1.5" to 2" gauge</t>
  </si>
  <si>
    <t>Cft.</t>
  </si>
  <si>
    <t>06-05-h</t>
  </si>
  <si>
    <t>Plain Cement Concrete including placing, compacting, finishing &amp; curing (Ratio 1:3:6)</t>
  </si>
  <si>
    <t xml:space="preserve"> Cft.</t>
  </si>
  <si>
    <t>06-05-i</t>
  </si>
  <si>
    <t>Plain Cement Concrete including placing, compacting, finishing &amp; curing (Ratio 1:4:8)</t>
  </si>
  <si>
    <t>06-07-a-03</t>
  </si>
  <si>
    <t>RCC in roof slab, beam, column &amp; other structural members, insitu or precast. (1:2:4)</t>
  </si>
  <si>
    <t>06-08-b</t>
  </si>
  <si>
    <t>Supply &amp; fabricate M.S. reinforcement for cement concrete (Hot rolled deformed bars Grade 60)</t>
  </si>
  <si>
    <t xml:space="preserve">
Kg</t>
  </si>
  <si>
    <t>06-08-c</t>
  </si>
  <si>
    <t>Supply &amp; fabricate M.S. reinforcement for cement concrete (Hot rolled deformed bars Grade 40)</t>
  </si>
  <si>
    <t>6-46-a</t>
  </si>
  <si>
    <t xml:space="preserve">Erection and removal of Form work with Wood Surface Finshing for RCC or Plain cement Concrete in any shape -Position / Horizontal
</t>
  </si>
  <si>
    <t>Sft.</t>
  </si>
  <si>
    <t>6-46-b</t>
  </si>
  <si>
    <t>Erection and removal of Form work with Wood Surface Finshing for RCC or Plain cement Concrete in any shape - Position / Vertical</t>
  </si>
  <si>
    <t>BRICK MASONRY</t>
  </si>
  <si>
    <t>07-04-a-04</t>
  </si>
  <si>
    <t>1st class brick work in foundation and plinth in Cement, sand mortar 1:5</t>
  </si>
  <si>
    <t>FLOORING</t>
  </si>
  <si>
    <t>07-30'</t>
  </si>
  <si>
    <t>Supplying and filling sand under floor or plugging in wells</t>
  </si>
  <si>
    <t>10-26-e</t>
  </si>
  <si>
    <t>Providing and Laying  marble fine dressed stone 4-5 feet and 12" wide 1" thick for stairs steps</t>
  </si>
  <si>
    <t xml:space="preserve"> Sft.</t>
  </si>
  <si>
    <t>10-38-a</t>
  </si>
  <si>
    <t>Providing and Laying 1" Thick Super White Marble Slab Exceeding 12"x12" size Kitchen Top in White Cement including all labour for Grinding and Polishing.</t>
  </si>
  <si>
    <t>10-44</t>
  </si>
  <si>
    <t>Providing and laying 1/2" thick marble in dado / skirting with matching colour mortar in joints set over 1/2" thick rough cast 1:4 cement sand plaster.Ground Floor</t>
  </si>
  <si>
    <t>10-58-c</t>
  </si>
  <si>
    <t>Providing and Fixing of porcelain full body tiles 20" × 20" × 3/8 of approved colour of shade, joint using spacers in whitecement with pigment laid on base of CM 1:2 etc complete in all respects</t>
  </si>
  <si>
    <t>SURFACE RENDERING</t>
  </si>
  <si>
    <t>11-09-b</t>
  </si>
  <si>
    <t>Cement plaster 1:4 upto 20' height 1/2" thick</t>
  </si>
  <si>
    <t>WOOD WORK, WOODEN</t>
  </si>
  <si>
    <t>12-47</t>
  </si>
  <si>
    <t xml:space="preserve">Supply and Fixing accoustic mineral fibre tile ceiling fixed with aluminium tee hung by GI wire fixed in roof.
</t>
  </si>
  <si>
    <t>Sft</t>
  </si>
  <si>
    <t>12-78-a</t>
  </si>
  <si>
    <t>Kitchen Floor Cabinet as per approved Design/Specification.</t>
  </si>
  <si>
    <t>12-78-b</t>
  </si>
  <si>
    <t>Kitchen Wall Cabinet as per approved Design/Specification.</t>
  </si>
  <si>
    <t>PAINTING AND VARNISHING</t>
  </si>
  <si>
    <t>13-08-a</t>
  </si>
  <si>
    <t>Bitumen coating to plastered / cement concrete surface : 20 Ibs. per 100 sft.</t>
  </si>
  <si>
    <t>13-25-a</t>
  </si>
  <si>
    <t>Preparing surface &amp; painting with snowcem / weather shield paint: upto 20' height First coat</t>
  </si>
  <si>
    <t>13-25-b</t>
  </si>
  <si>
    <t>Preparing surface &amp; painting with snowcem / weather shield paint: upto 20' height 2nd &amp; subsequent coats.</t>
  </si>
  <si>
    <t>MISCELLANEOUS</t>
  </si>
  <si>
    <t>28-15</t>
  </si>
  <si>
    <t>Pre anti Termite Treatment in the building mixed with water of mixing ratio as per the manufacturer's certified manual</t>
  </si>
  <si>
    <t xml:space="preserve">Sft </t>
  </si>
  <si>
    <t>28-18</t>
  </si>
  <si>
    <t>Providing and fixing with steel nails and washers,the chicken wire mesh of approved quality, at joint of concrete and masonry work (4" wide strip)before plastering etc complete.</t>
  </si>
  <si>
    <t>B.</t>
  </si>
  <si>
    <t>CIVIL WORKS PREFABRICATED TOILET BLOCK</t>
  </si>
  <si>
    <t>C.</t>
  </si>
  <si>
    <t>CIVIL WORKS PREFABRICATED ELECTRICAL ROOM</t>
  </si>
  <si>
    <t>Supply and Fixing accoustic mineral fibre tile ceiling fixed with aluminium tee hung by GI wire fixed in roof.</t>
  </si>
  <si>
    <t>D.</t>
  </si>
  <si>
    <t>CIVIL WORK GUARD ROOM</t>
  </si>
  <si>
    <t>Erection and removal of Form work with Wood Surface Finshing for RCC or Plain cement Concrete in any shape -Position / Horizontal.</t>
  </si>
  <si>
    <t>07-05-a-04</t>
  </si>
  <si>
    <t xml:space="preserve">1st class brick work in ground floor Cement, sand mortar 1:5 </t>
  </si>
  <si>
    <t>ROOFING</t>
  </si>
  <si>
    <t>09-11-a</t>
  </si>
  <si>
    <t>Earth filling over roof including watering, ramming etc 3" thick earth filling and 1" mud plaster</t>
  </si>
  <si>
    <t>09-16</t>
  </si>
  <si>
    <t>Khuras on roof 2'x2'x6"</t>
  </si>
  <si>
    <t>Each</t>
  </si>
  <si>
    <t>10-12+                 10-18</t>
  </si>
  <si>
    <t>Brick tiles (9"x4.5"x1.5") laid flat in 1:3 c/s mortar over a bed of 3/4" thick cement mortar 1:6</t>
  </si>
  <si>
    <t>11-10-c</t>
  </si>
  <si>
    <t>Cement plaster 3/8" thick under soffit of RCC roof slabs only upto 20' height : (1:4)</t>
  </si>
  <si>
    <t>WOOD WORK, WOODEN / ALUMINIUM JOINERY</t>
  </si>
  <si>
    <t>12-64-c-05</t>
  </si>
  <si>
    <t>Supply and Fixing aluminium door/window, Fly Screen Shutter Premium model (2.00 mm gauge) 2" section</t>
  </si>
  <si>
    <t>12-65-a-06</t>
  </si>
  <si>
    <t>Supply and Fixing aluminium door/window, Sliding Window Premium model (2.00 mm gauge) 4" section</t>
  </si>
  <si>
    <t>11-20-a</t>
  </si>
  <si>
    <t>Priming coat of chalk under distemper</t>
  </si>
  <si>
    <t>11-20-b</t>
  </si>
  <si>
    <t>Providing and applying wall putty of 2mm thickness over plastered surface to prepare the surface even and smooth complete.</t>
  </si>
  <si>
    <t>11-21-a-03</t>
  </si>
  <si>
    <t>Distempering New surface : Three coats</t>
  </si>
  <si>
    <t>13-22-a</t>
  </si>
  <si>
    <t>Preparing surface and painting with emulsion paint : upto 20' height First coat.</t>
  </si>
  <si>
    <t>13-22-b</t>
  </si>
  <si>
    <t>Preparing surface and painting with emulsion paint : upto 20' height 2nd &amp; each subsequent coat. (two coats)</t>
  </si>
  <si>
    <t>14-97</t>
  </si>
  <si>
    <t>Supply of 150 Micron Polythene sheet of approved quality</t>
  </si>
  <si>
    <t>Kg</t>
  </si>
  <si>
    <t>15-02-a-08</t>
  </si>
  <si>
    <t>Supply and Fixing PVC pipe for draining rain water (from roof) complete On surface including clamps etc: 4" i/d</t>
  </si>
  <si>
    <t>Rft</t>
  </si>
  <si>
    <t>IRON WORK</t>
  </si>
  <si>
    <t>12-70-a</t>
  </si>
  <si>
    <t>Supply and Fixing MS Sheet 16 guage(10'' x 2'') box type chowkats including fixing in position with all charges for Hold fast, Hinges and Painting etc</t>
  </si>
  <si>
    <t>25-45-a</t>
  </si>
  <si>
    <t>Supplying and Fixing 18 SWG MS Sheet Door with angle iron frame (1.5"x1.5"x1/8"), bolt, hinges, paint etc complete</t>
  </si>
  <si>
    <t>E.</t>
  </si>
  <si>
    <t>CIVIL WORKS- EXTERNAL SEWERAGE (SOAKAGE PIT, SEPTIC TANK)</t>
  </si>
  <si>
    <t>03-49-a</t>
  </si>
  <si>
    <t>Excavation in open cut for sewers &amp; manhole except shingle, gravel &amp; rock : Upto 2m</t>
  </si>
  <si>
    <t>Plain Cement Concrete inluding placing, compacting, finishing and curing ( Ratio 1:4:8)</t>
  </si>
  <si>
    <t>06-07-b-03</t>
  </si>
  <si>
    <t>RCC in raft foundation slab, base slab of column &amp; ret. wall etc, not including in 06-06. (1:2:4)</t>
  </si>
  <si>
    <t>Erection and removal of Form work with Wood Surface Finshing for RCC or Plain cement Concrete in any shape -Position / Horizontal</t>
  </si>
  <si>
    <t>07-10</t>
  </si>
  <si>
    <t>Extra for 1st class brick work in steining of wells
 or any other circular masonry.</t>
  </si>
  <si>
    <t>PLUMBING</t>
  </si>
  <si>
    <t>14-37-c</t>
  </si>
  <si>
    <t>Supply and Fixing cast iron (CI) manhole cover with frame etc (Heavey  Type) of approved quality complete: 24" (610 mm) dia</t>
  </si>
  <si>
    <t>14-155</t>
  </si>
  <si>
    <t>Galvanised MS ladder rings 3/4" dia inside and outside water tanks; Each rung of 12" width, 6" projected outside the wall and 6" embeded in RCC on both ends; including all necessary works for complete installation.</t>
  </si>
  <si>
    <t>kg</t>
  </si>
  <si>
    <t>PROTECTION &amp; DIVERSION</t>
  </si>
  <si>
    <t>19-15-c</t>
  </si>
  <si>
    <t>Supply &amp; dump at site, without boat, including handling within 100m : Brick bats</t>
  </si>
  <si>
    <t>SINKING OF WELLS</t>
  </si>
  <si>
    <t>21-01-a-01</t>
  </si>
  <si>
    <t>Excavate well in dry &amp; dispose of soil within 50m in ordinary soil or sand : 0' (0 m) Upto 5' (1.5 m) depth</t>
  </si>
  <si>
    <t xml:space="preserve">  Cft</t>
  </si>
  <si>
    <t>21-01-a-02</t>
  </si>
  <si>
    <t xml:space="preserve">Excavate well in dry &amp; dispose of soil within 50m in ordinary soil or sand :From 5.1' to 10' (1.530 m to 3.000 m) depth </t>
  </si>
  <si>
    <t xml:space="preserve">    Cft</t>
  </si>
  <si>
    <t>21-01-a-03</t>
  </si>
  <si>
    <t xml:space="preserve">Excavate well in dry &amp; dispose of soil within 50m in ordinary soil or sand :From 10.1' to 15' (3.030 
m to 4.500 m) depth   </t>
  </si>
  <si>
    <t>21-01-a-04</t>
  </si>
  <si>
    <t>Excavate well in dry &amp; dispose of soil within 50m in ordinary soil or sand : From 15.1' to 20' (4.530m to 6.000 m) depth</t>
  </si>
  <si>
    <t xml:space="preserve">   Cft</t>
  </si>
  <si>
    <t>F.</t>
  </si>
  <si>
    <t>SOLAR WATER PUMP</t>
  </si>
  <si>
    <t>24-41</t>
  </si>
  <si>
    <t>Conducting Elec: Resistivity survey of the area and furnishing its reports.</t>
  </si>
  <si>
    <t>No</t>
  </si>
  <si>
    <t>24-05</t>
  </si>
  <si>
    <t>Collection and submission at approved water testing laboratory of two water samples in bottles from each bore hole for testing</t>
  </si>
  <si>
    <t>Per Set</t>
  </si>
  <si>
    <t>24-02-a-05</t>
  </si>
  <si>
    <t>Drilling of Bore holes for tube well in all types of soil and soft rock except hard rock from ground level upto 328 ft depth(0m to 100m), including sinking, collection of 100 % corings and withdrawing of pipe, complete as per specifications.: Dia of Bore 7'' to 9" (200 mm) i/d</t>
  </si>
  <si>
    <t>24-18-a-04</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</si>
  <si>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B (6 Bar) except excavation. 6" Nominal Pipe Size (NPS)</t>
  </si>
  <si>
    <t>24-09-a-01</t>
  </si>
  <si>
    <t>Providing and installing PVC Strainer BSS Class "B" of approved make \ quality in tubewell bore hole, including socket, special sockets, studs etc. complete as per specification:- 6" Nominal Pipe Size (NPS) (150mm)</t>
  </si>
  <si>
    <t>24-10-d-01</t>
  </si>
  <si>
    <t>Providing and installing PVC bail plug in tubewell BSS Class 'D' working pressure : 6"Nominal Pipe Size (NPS) (150 mm)</t>
  </si>
  <si>
    <t>24-18-d-02</t>
  </si>
  <si>
    <t>Providing, laying, cutting, jointing, testing and disinfecting UPVC pressure pipeline in trenches (conforming to BS 3505manufactured ) jointed with socket, elbow, tee, bend and plug bend etc.manufactured by the respectivemanufacturer complete as per specifications uPVC Pressure Pipes Class E (15 Bar) except excavation. 1"Nominal Pipe Size (NPS)</t>
  </si>
  <si>
    <t>24-14</t>
  </si>
  <si>
    <t>Shrouding with graded pack gravel 3/8" (10 mm) to 1/8" (3 mm) around tubewell in bore hole complete as per specification:-</t>
  </si>
  <si>
    <t>26-01-d-01</t>
  </si>
  <si>
    <t>Supply and Erection of Solar PV Module (Solar Panel) Mono-crystalline A-Grade (per Watt) (As per Approved Specifications)</t>
  </si>
  <si>
    <t>Watt</t>
  </si>
  <si>
    <t>26-01-m-01</t>
  </si>
  <si>
    <t>Supply and Erection of hot dipped (80 microns Average) galvanized steel of minimum thickness of 12 SWG / 2.64 mm Channel / Pipe or 8 SWG / 4.06 mm Angle</t>
  </si>
  <si>
    <t>26-01-g-03</t>
  </si>
  <si>
    <t>Supply and Erection 1x6 sq.mm single core (XPLE/XPLO insulated/PCV sheathed) flexible copper cable</t>
  </si>
  <si>
    <t>26-01-n-02</t>
  </si>
  <si>
    <t xml:space="preserve">Supply and Erection of 1x1 ft 4mm Copper Earthing Plate </t>
  </si>
  <si>
    <t>26-01-n-03</t>
  </si>
  <si>
    <t>Supply and Erection of Stainless Steel Nuts and Bolts</t>
  </si>
  <si>
    <t>26-01-h-01</t>
  </si>
  <si>
    <t>Supply and Erection MC4 connector (TUV Approved)</t>
  </si>
  <si>
    <t>Pair</t>
  </si>
  <si>
    <t>26-01-h-02</t>
  </si>
  <si>
    <t xml:space="preserve">Supply and Erection MC4 Branch connector </t>
  </si>
  <si>
    <t>26-01-k-02</t>
  </si>
  <si>
    <t>Supply installation and commissioning of DC Submersible (2HP (2000w), 50 meter head)</t>
  </si>
  <si>
    <t>Base for Solar water Pump</t>
  </si>
  <si>
    <t>06-05-f</t>
  </si>
  <si>
    <t>Plain Cement Concrete including placing, compacting, finishing &amp; curing (Ratio 1:2:4)</t>
  </si>
  <si>
    <t>G.</t>
  </si>
  <si>
    <t>BOUNDARY WALL &amp;  GATE</t>
  </si>
  <si>
    <t>Excavation in foundation of building, bridges etc complete : in ordinary soil.</t>
  </si>
  <si>
    <t xml:space="preserve">06-07-b-03  </t>
  </si>
  <si>
    <t>11-18-b</t>
  </si>
  <si>
    <t>Cement pointing struck joints, on walls, upto 20' height : Ratio 1:3</t>
  </si>
  <si>
    <t>11-29</t>
  </si>
  <si>
    <t>Extra cost of labour &amp; material for red oxide pigment in cement pointing to match bricks</t>
  </si>
  <si>
    <t>25-45-b</t>
  </si>
  <si>
    <t>Supplying and Fixing 18 SWG MS Sheet Gate with angle iron frame (2"x2"x3/16") with side window, lock, painting etc.(15'x7') 1 No. &amp; 2 No. (4'x7')</t>
  </si>
  <si>
    <t>25-60-a</t>
  </si>
  <si>
    <t>Supply and fixing razor wire (2'-0" dia) consisting of 1-1/2"X1-1/2"X3/16" angle iron Y post 2'-6" long 6' to 8' center to center embedded in concrete block of size 3"X9"X6" (PCC 1:2:4), at top of boundary wall including painting posts etc. Complete in all respects.</t>
  </si>
  <si>
    <t>H</t>
  </si>
  <si>
    <t xml:space="preserve">TUFF TILES </t>
  </si>
  <si>
    <t>10-49-d</t>
  </si>
  <si>
    <t>Providing and Fixing Precast Concrete 7000 psi TUFF Tiles 80mm thick over bed of 2" thick sand</t>
  </si>
  <si>
    <t>Total Cost of Scheduled Items (Rs.)</t>
  </si>
  <si>
    <t>NON-SCHEDULED ITEMS</t>
  </si>
  <si>
    <t xml:space="preserve">GENERAL NOTE </t>
  </si>
  <si>
    <t>Supply, installation, testing and commissioning of the following items of work, including all labour, tools, plant, accessories, etc. required for completion of each item as per specifications and as approved by the Engineer.</t>
  </si>
  <si>
    <t>STRUCTURAL STEEL WORKS</t>
  </si>
  <si>
    <t>Ref. Spec. No. 3000, 6700</t>
  </si>
  <si>
    <t>NS-01</t>
  </si>
  <si>
    <r>
      <t>Providing, installation and fixing in poition prefabricated offices composed of Fire-safe PIR sandwich panels (3" / 75mm thick) of 40Kg/m</t>
    </r>
    <r>
      <rPr>
        <vertAlign val="superscript"/>
        <sz val="10"/>
        <rFont val="Arial"/>
        <family val="2"/>
      </rPr>
      <t>3</t>
    </r>
    <r>
      <rPr>
        <sz val="10"/>
        <rFont val="Arial"/>
        <family val="2"/>
      </rPr>
      <t xml:space="preserve"> density with supporting system, fittings/fixing accessories, insulated single/double leaf doors of sandwich panel/aluminum, aluminum windows with 5 mm tempered glass as per design and drawings. (Covered Area from wall to wall to be measured for payment).
(</t>
    </r>
    <r>
      <rPr>
        <b/>
        <sz val="10"/>
        <rFont val="Arial"/>
        <family val="2"/>
      </rPr>
      <t>Note:</t>
    </r>
    <r>
      <rPr>
        <sz val="10"/>
        <rFont val="Arial"/>
        <family val="2"/>
      </rPr>
      <t xml:space="preserve"> The Contractor will provide shop drawings and design calculations of the offered prefabricated office for wind speed of 150 km/hr as per Pakistan Building Code for approval of the Engineer before initiation of work at Site).</t>
    </r>
  </si>
  <si>
    <t>Ref .Spec . No . 4200</t>
  </si>
  <si>
    <t>NS-02</t>
  </si>
  <si>
    <t>Pacca Dry brick work in soakage well</t>
  </si>
  <si>
    <t>.</t>
  </si>
  <si>
    <t>FALSE CEILING</t>
  </si>
  <si>
    <t>Ref. Spec. No. 6560</t>
  </si>
  <si>
    <t>NS-03</t>
  </si>
  <si>
    <t>2' x 2' Aluminum perforated  false ceiling of approved type &amp; manufacturer and with approved adjustable suspension system at any floor at any height.(Toilets)</t>
  </si>
  <si>
    <t>Cost of Non-Scheduled Items (Rs.)</t>
  </si>
  <si>
    <t>Total Cost of Scheduled Items &amp; Non-Scheduled Items (Rs.)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</si>
</sst>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General_)"/>
    <numFmt numFmtId="165" formatCode="#,##0."/>
    <numFmt numFmtId="166" formatCode="&quot;$&quot;#."/>
    <numFmt numFmtId="167" formatCode="#.00"/>
    <numFmt numFmtId="168" formatCode="_(* #,##0_);_(* \(#,##0\);_(* &quot;-&quot;??_);_(@_)"/>
    <numFmt numFmtId="169" formatCode="00000"/>
  </numFmts>
  <fonts count="3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b/>
      <u/>
      <sz val="10"/>
      <name val="Arial"/>
      <family val="2"/>
    </font>
    <font>
      <b/>
      <sz val="11"/>
      <name val="Arial"/>
      <family val="2"/>
    </font>
    <font>
      <sz val="11"/>
      <name val="Arial"/>
      <family val="2"/>
    </font>
    <font>
      <sz val="10"/>
      <color rgb="FFFF0000"/>
      <name val="Arial"/>
      <family val="2"/>
    </font>
    <font>
      <sz val="1"/>
      <color indexed="8"/>
      <name val="Courier"/>
      <family val="3"/>
    </font>
    <font>
      <sz val="12"/>
      <name val="Courier"/>
      <family val="3"/>
    </font>
    <font>
      <vertAlign val="superscript"/>
      <sz val="10"/>
      <name val="Arial"/>
      <family val="2"/>
    </font>
    <font>
      <b/>
      <u/>
      <sz val="11"/>
      <name val="Arial"/>
      <family val="2"/>
    </font>
    <font>
      <sz val="10"/>
      <name val="Arial"/>
      <family val="2"/>
    </font>
    <font>
      <sz val="11"/>
      <name val="Arial"/>
      <family val="2"/>
      <charset val="178"/>
    </font>
    <font>
      <sz val="12"/>
      <name val="宋体"/>
      <charset val="134"/>
    </font>
    <font>
      <sz val="10"/>
      <name val="Arial"/>
      <family val="2"/>
    </font>
    <font>
      <sz val="10"/>
      <name val="Courier"/>
      <family val="3"/>
    </font>
    <font>
      <sz val="11"/>
      <color indexed="8"/>
      <name val="Calibri"/>
      <family val="2"/>
    </font>
    <font>
      <sz val="12"/>
      <color theme="1"/>
      <name val="Arial"/>
      <family val="2"/>
    </font>
    <font>
      <sz val="10"/>
      <name val="Arial"/>
      <family val="2"/>
    </font>
    <font>
      <sz val="12"/>
      <name val="Times New Roman"/>
      <family val="1"/>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7">
    <xf numFmtId="0" fontId="0" fillId="0" borderId="0"/>
    <xf numFmtId="0" fontId="9" fillId="0" borderId="0"/>
    <xf numFmtId="43" fontId="9" fillId="0" borderId="0" applyFont="0" applyFill="0" applyBorder="0" applyAlignment="0" applyProtection="0"/>
    <xf numFmtId="165" fontId="17" fillId="0" borderId="0">
      <protection locked="0"/>
    </xf>
    <xf numFmtId="166" fontId="17" fillId="0" borderId="0">
      <protection locked="0"/>
    </xf>
    <xf numFmtId="0" fontId="17" fillId="0" borderId="0">
      <protection locked="0"/>
    </xf>
    <xf numFmtId="167" fontId="17" fillId="0" borderId="0">
      <protection locked="0"/>
    </xf>
    <xf numFmtId="164" fontId="18" fillId="0" borderId="0"/>
    <xf numFmtId="0" fontId="9" fillId="0" borderId="0"/>
    <xf numFmtId="1" fontId="22" fillId="0" borderId="0">
      <protection locked="0"/>
    </xf>
    <xf numFmtId="0" fontId="9" fillId="0" borderId="0"/>
    <xf numFmtId="0" fontId="19" fillId="0" borderId="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9" fontId="19" fillId="0" borderId="0"/>
    <xf numFmtId="0" fontId="9" fillId="0" borderId="0"/>
    <xf numFmtId="0" fontId="9" fillId="0" borderId="0"/>
    <xf numFmtId="0" fontId="23" fillId="0" borderId="0"/>
    <xf numFmtId="43" fontId="2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165" fontId="25" fillId="0" borderId="0"/>
    <xf numFmtId="0" fontId="26" fillId="0" borderId="0">
      <alignment vertical="center"/>
    </xf>
    <xf numFmtId="0" fontId="8" fillId="0" borderId="0"/>
    <xf numFmtId="0" fontId="9" fillId="0" borderId="0"/>
    <xf numFmtId="0" fontId="27" fillId="0" borderId="0"/>
    <xf numFmtId="0" fontId="9" fillId="0" borderId="0"/>
    <xf numFmtId="0" fontId="9" fillId="0" borderId="0"/>
    <xf numFmtId="0" fontId="9" fillId="0" borderId="0"/>
    <xf numFmtId="0" fontId="8" fillId="0" borderId="0"/>
    <xf numFmtId="0" fontId="8" fillId="0" borderId="0"/>
    <xf numFmtId="9" fontId="9"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6" fillId="0" borderId="0"/>
    <xf numFmtId="0" fontId="6" fillId="0" borderId="0"/>
    <xf numFmtId="0" fontId="6" fillId="0" borderId="0"/>
    <xf numFmtId="0" fontId="6" fillId="0" borderId="0"/>
    <xf numFmtId="0" fontId="6" fillId="0" borderId="0"/>
    <xf numFmtId="0" fontId="5" fillId="0" borderId="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1" fillId="0" borderId="0" applyFont="0" applyFill="0" applyBorder="0" applyAlignment="0" applyProtection="0"/>
  </cellStyleXfs>
  <cellXfs count="173">
    <xf numFmtId="0" fontId="0" fillId="0" borderId="0" xfId="0"/>
    <xf numFmtId="0" fontId="9" fillId="2" borderId="0" xfId="1" applyFill="1"/>
    <xf numFmtId="0" fontId="9" fillId="2" borderId="0" xfId="0" applyFont="1" applyFill="1"/>
    <xf numFmtId="0" fontId="15" fillId="2" borderId="0" xfId="23" applyFont="1" applyFill="1"/>
    <xf numFmtId="0" fontId="15" fillId="0" borderId="0" xfId="0" applyFont="1"/>
    <xf numFmtId="0" fontId="15" fillId="2" borderId="0" xfId="1" applyFont="1" applyFill="1"/>
    <xf numFmtId="0" fontId="15" fillId="2" borderId="0" xfId="23" applyFont="1" applyFill="1" applyAlignment="1">
      <alignment horizontal="left"/>
    </xf>
    <xf numFmtId="0" fontId="12" fillId="2" borderId="0" xfId="23" applyFont="1" applyFill="1" applyAlignment="1">
      <alignment horizontal="center" vertical="center"/>
    </xf>
    <xf numFmtId="0" fontId="9" fillId="2" borderId="0" xfId="23" applyFill="1"/>
    <xf numFmtId="0" fontId="10" fillId="2" borderId="0" xfId="23" applyFont="1" applyFill="1"/>
    <xf numFmtId="0" fontId="10" fillId="2" borderId="0" xfId="1" applyFont="1" applyFill="1"/>
    <xf numFmtId="0" fontId="16" fillId="2" borderId="0" xfId="83" applyFont="1" applyFill="1"/>
    <xf numFmtId="0" fontId="14" fillId="0" borderId="0" xfId="1" applyFont="1" applyAlignment="1">
      <alignment horizontal="center" vertical="top"/>
    </xf>
    <xf numFmtId="0" fontId="9" fillId="0" borderId="0" xfId="0" applyFont="1" applyAlignment="1">
      <alignment horizontal="center" vertical="top" wrapText="1"/>
    </xf>
    <xf numFmtId="0" fontId="9" fillId="0" borderId="0" xfId="0" applyFont="1" applyAlignment="1">
      <alignment horizontal="justify" vertical="top" wrapText="1"/>
    </xf>
    <xf numFmtId="0" fontId="9" fillId="0" borderId="0" xfId="0" quotePrefix="1" applyFont="1" applyAlignment="1">
      <alignment horizontal="center" vertical="top" wrapText="1"/>
    </xf>
    <xf numFmtId="0" fontId="9" fillId="0" borderId="0" xfId="23" applyAlignment="1">
      <alignment horizontal="justify" vertical="top" wrapText="1"/>
    </xf>
    <xf numFmtId="0" fontId="9" fillId="3" borderId="0" xfId="23" applyFill="1"/>
    <xf numFmtId="0" fontId="14" fillId="0" borderId="0" xfId="1" applyFont="1" applyAlignment="1">
      <alignment horizontal="right" vertical="top"/>
    </xf>
    <xf numFmtId="0" fontId="14" fillId="0" borderId="0" xfId="1" applyFont="1" applyAlignment="1">
      <alignment horizontal="left" vertical="top"/>
    </xf>
    <xf numFmtId="0" fontId="9" fillId="0" borderId="0" xfId="23" quotePrefix="1" applyAlignment="1">
      <alignment horizontal="justify" vertical="top" wrapText="1"/>
    </xf>
    <xf numFmtId="49" fontId="9" fillId="0" borderId="0" xfId="0" applyNumberFormat="1" applyFont="1" applyAlignment="1">
      <alignment horizontal="center" vertical="top" wrapText="1"/>
    </xf>
    <xf numFmtId="4" fontId="9" fillId="0" borderId="0" xfId="27" applyNumberFormat="1" applyFont="1" applyFill="1" applyBorder="1" applyAlignment="1">
      <alignment horizontal="center"/>
    </xf>
    <xf numFmtId="0" fontId="9" fillId="0" borderId="0" xfId="0" applyFont="1" applyAlignment="1">
      <alignment horizontal="justify" vertical="top"/>
    </xf>
    <xf numFmtId="0" fontId="9" fillId="0" borderId="0" xfId="0" applyFont="1" applyAlignment="1">
      <alignment horizontal="right" wrapText="1"/>
    </xf>
    <xf numFmtId="0" fontId="9" fillId="0" borderId="0" xfId="23" applyAlignment="1">
      <alignment horizontal="left" wrapText="1"/>
    </xf>
    <xf numFmtId="0" fontId="9" fillId="0" borderId="0" xfId="23"/>
    <xf numFmtId="0" fontId="9" fillId="0" borderId="0" xfId="23" applyAlignment="1">
      <alignment horizontal="center" vertical="top" wrapText="1"/>
    </xf>
    <xf numFmtId="43" fontId="9" fillId="0" borderId="0" xfId="47" applyFont="1" applyFill="1" applyBorder="1" applyAlignment="1"/>
    <xf numFmtId="0" fontId="9" fillId="0" borderId="0" xfId="23" applyAlignment="1">
      <alignment wrapText="1"/>
    </xf>
    <xf numFmtId="0" fontId="9" fillId="0" borderId="0" xfId="8" applyAlignment="1">
      <alignment horizontal="center" wrapText="1"/>
    </xf>
    <xf numFmtId="1" fontId="9" fillId="0" borderId="0" xfId="47" applyNumberFormat="1" applyFont="1" applyFill="1" applyBorder="1" applyAlignment="1">
      <alignment horizontal="center"/>
    </xf>
    <xf numFmtId="0" fontId="9" fillId="0" borderId="0" xfId="0" applyFont="1" applyAlignment="1">
      <alignment horizontal="center" vertical="justify" wrapText="1"/>
    </xf>
    <xf numFmtId="0" fontId="9" fillId="0" borderId="0" xfId="0" applyFont="1" applyAlignment="1">
      <alignment horizontal="justify"/>
    </xf>
    <xf numFmtId="0" fontId="10" fillId="0" borderId="0" xfId="0" applyFont="1" applyAlignment="1">
      <alignment horizontal="justify" vertical="top" wrapText="1"/>
    </xf>
    <xf numFmtId="2" fontId="9" fillId="0" borderId="0" xfId="0" applyNumberFormat="1" applyFont="1" applyAlignment="1">
      <alignment horizontal="center" wrapText="1"/>
    </xf>
    <xf numFmtId="1" fontId="9" fillId="0" borderId="0" xfId="0" applyNumberFormat="1" applyFont="1" applyAlignment="1">
      <alignment horizontal="center" wrapText="1"/>
    </xf>
    <xf numFmtId="39" fontId="9" fillId="0" borderId="0" xfId="0" applyNumberFormat="1" applyFont="1" applyAlignment="1">
      <alignment horizontal="center" wrapText="1"/>
    </xf>
    <xf numFmtId="0" fontId="29" fillId="0" borderId="0" xfId="0" applyFont="1"/>
    <xf numFmtId="0" fontId="10" fillId="0" borderId="0" xfId="0" applyFont="1"/>
    <xf numFmtId="0" fontId="9" fillId="0" borderId="0" xfId="0" quotePrefix="1" applyFont="1" applyAlignment="1">
      <alignment horizontal="center" vertical="justify" wrapText="1"/>
    </xf>
    <xf numFmtId="0" fontId="13" fillId="0" borderId="0" xfId="0" applyFont="1"/>
    <xf numFmtId="1" fontId="29" fillId="0" borderId="0" xfId="0" applyNumberFormat="1" applyFont="1" applyAlignment="1">
      <alignment horizontal="center"/>
    </xf>
    <xf numFmtId="0" fontId="9" fillId="0" borderId="0" xfId="0" quotePrefix="1" applyFont="1" applyAlignment="1">
      <alignment horizontal="left" vertical="top" wrapText="1"/>
    </xf>
    <xf numFmtId="0" fontId="13" fillId="0" borderId="0" xfId="23" applyFont="1" applyAlignment="1">
      <alignment horizontal="justify" vertical="top"/>
    </xf>
    <xf numFmtId="4" fontId="9" fillId="0" borderId="0" xfId="47" applyNumberFormat="1" applyFont="1" applyFill="1" applyBorder="1" applyAlignment="1">
      <alignment horizontal="center"/>
    </xf>
    <xf numFmtId="0" fontId="9" fillId="0" borderId="0" xfId="8"/>
    <xf numFmtId="0" fontId="10" fillId="0" borderId="0" xfId="8" quotePrefix="1" applyFont="1" applyAlignment="1">
      <alignment horizontal="center"/>
    </xf>
    <xf numFmtId="0" fontId="10" fillId="0" borderId="0" xfId="8" quotePrefix="1" applyFont="1" applyAlignment="1">
      <alignment horizontal="center" vertical="top"/>
    </xf>
    <xf numFmtId="0" fontId="13" fillId="0" borderId="0" xfId="8" applyFont="1" applyAlignment="1">
      <alignment horizontal="left"/>
    </xf>
    <xf numFmtId="0" fontId="10" fillId="0" borderId="0" xfId="77" applyFont="1" applyAlignment="1">
      <alignment wrapText="1"/>
    </xf>
    <xf numFmtId="0" fontId="10" fillId="0" borderId="0" xfId="77" applyFont="1"/>
    <xf numFmtId="0" fontId="13" fillId="0" borderId="0" xfId="77" applyFont="1"/>
    <xf numFmtId="43" fontId="9" fillId="0" borderId="0" xfId="47" applyFont="1" applyFill="1" applyAlignment="1">
      <alignment horizontal="right"/>
    </xf>
    <xf numFmtId="43" fontId="9" fillId="0" borderId="0" xfId="47" applyFont="1" applyFill="1" applyAlignment="1">
      <alignment horizontal="center"/>
    </xf>
    <xf numFmtId="0" fontId="9" fillId="0" borderId="0" xfId="77" applyAlignment="1">
      <alignment wrapText="1"/>
    </xf>
    <xf numFmtId="0" fontId="9" fillId="0" borderId="0" xfId="77" applyAlignment="1">
      <alignment horizontal="left"/>
    </xf>
    <xf numFmtId="0" fontId="9" fillId="0" borderId="0" xfId="77"/>
    <xf numFmtId="0" fontId="9" fillId="0" borderId="0" xfId="8" quotePrefix="1" applyAlignment="1">
      <alignment horizontal="center" vertical="top" wrapText="1"/>
    </xf>
    <xf numFmtId="0" fontId="9" fillId="0" borderId="0" xfId="8" applyAlignment="1">
      <alignment horizontal="justify" vertical="top" wrapText="1"/>
    </xf>
    <xf numFmtId="0" fontId="9" fillId="0" borderId="0" xfId="8" applyAlignment="1">
      <alignment horizontal="center" vertical="top" wrapText="1"/>
    </xf>
    <xf numFmtId="0" fontId="9" fillId="0" borderId="0" xfId="1"/>
    <xf numFmtId="0" fontId="9" fillId="0" borderId="0" xfId="8" applyAlignment="1">
      <alignment horizontal="center" vertical="top"/>
    </xf>
    <xf numFmtId="0" fontId="9" fillId="0" borderId="0" xfId="77" applyAlignment="1">
      <alignment horizontal="center" vertical="top" wrapText="1"/>
    </xf>
    <xf numFmtId="0" fontId="15" fillId="0" borderId="0" xfId="8" applyFont="1" applyAlignment="1">
      <alignment horizontal="center" vertical="top" wrapText="1"/>
    </xf>
    <xf numFmtId="0" fontId="10" fillId="0" borderId="0" xfId="8" applyFont="1" applyAlignment="1">
      <alignment horizontal="justify" vertical="top" wrapText="1"/>
    </xf>
    <xf numFmtId="0" fontId="10" fillId="0" borderId="0" xfId="23" applyFont="1" applyAlignment="1">
      <alignment vertical="top" wrapText="1"/>
    </xf>
    <xf numFmtId="0" fontId="13" fillId="0" borderId="0" xfId="23" applyFont="1"/>
    <xf numFmtId="0" fontId="10" fillId="0" borderId="0" xfId="23" applyFont="1"/>
    <xf numFmtId="16" fontId="9" fillId="0" borderId="0" xfId="0" quotePrefix="1" applyNumberFormat="1" applyFont="1" applyAlignment="1">
      <alignment horizontal="center" vertical="top" wrapText="1"/>
    </xf>
    <xf numFmtId="0" fontId="9" fillId="0" borderId="0" xfId="23" applyAlignment="1">
      <alignment vertical="top" wrapText="1"/>
    </xf>
    <xf numFmtId="16" fontId="9" fillId="0" borderId="0" xfId="0" applyNumberFormat="1" applyFont="1" applyAlignment="1">
      <alignment horizontal="center" vertical="top" wrapText="1"/>
    </xf>
    <xf numFmtId="0" fontId="13" fillId="0" borderId="0" xfId="8" applyFont="1"/>
    <xf numFmtId="0" fontId="9" fillId="0" borderId="0" xfId="8" applyAlignment="1">
      <alignment horizontal="justify" vertical="top"/>
    </xf>
    <xf numFmtId="0" fontId="10" fillId="0" borderId="0" xfId="8" applyFont="1" applyAlignment="1">
      <alignment horizontal="justify" vertical="top"/>
    </xf>
    <xf numFmtId="0" fontId="9" fillId="0" borderId="0" xfId="23" applyAlignment="1">
      <alignment horizontal="center" wrapText="1"/>
    </xf>
    <xf numFmtId="0" fontId="10" fillId="0" borderId="0" xfId="23" applyFont="1" applyAlignment="1">
      <alignment horizontal="justify" vertical="top" wrapText="1"/>
    </xf>
    <xf numFmtId="0" fontId="10" fillId="0" borderId="0" xfId="23" applyFont="1" applyAlignment="1">
      <alignment horizontal="center" vertical="center" wrapText="1"/>
    </xf>
    <xf numFmtId="0" fontId="9" fillId="0" borderId="0" xfId="23" quotePrefix="1" applyAlignment="1">
      <alignment horizontal="center" vertical="top" wrapText="1"/>
    </xf>
    <xf numFmtId="0" fontId="9" fillId="0" borderId="0" xfId="83" applyFont="1" applyAlignment="1">
      <alignment horizontal="center" vertical="top" wrapText="1"/>
    </xf>
    <xf numFmtId="0" fontId="9" fillId="0" borderId="0" xfId="83" applyFont="1" applyAlignment="1">
      <alignment horizontal="justify" vertical="top" wrapText="1"/>
    </xf>
    <xf numFmtId="0" fontId="9" fillId="0" borderId="0" xfId="83" quotePrefix="1" applyFont="1" applyAlignment="1">
      <alignment horizontal="center" vertical="top" wrapText="1"/>
    </xf>
    <xf numFmtId="43" fontId="9" fillId="0" borderId="0" xfId="115" applyFont="1" applyFill="1" applyAlignment="1">
      <alignment horizontal="right"/>
    </xf>
    <xf numFmtId="0" fontId="13" fillId="0" borderId="0" xfId="0" applyFont="1" applyAlignment="1">
      <alignment horizontal="left"/>
    </xf>
    <xf numFmtId="0" fontId="10" fillId="0" borderId="0" xfId="23" applyFont="1" applyAlignment="1">
      <alignment horizontal="center" vertical="top" wrapText="1"/>
    </xf>
    <xf numFmtId="0" fontId="29" fillId="4" borderId="0" xfId="0" applyFont="1" applyFill="1"/>
    <xf numFmtId="0" fontId="9" fillId="4" borderId="0" xfId="23" applyFill="1"/>
    <xf numFmtId="0" fontId="16" fillId="4" borderId="0" xfId="83" applyFont="1" applyFill="1"/>
    <xf numFmtId="0" fontId="14" fillId="0" borderId="0" xfId="1" applyFont="1" applyAlignment="1">
      <alignment horizontal="center" vertical="top" wrapText="1"/>
    </xf>
    <xf numFmtId="43" fontId="14" fillId="0" borderId="0" xfId="47" applyFont="1" applyFill="1" applyAlignment="1">
      <alignment horizontal="center" vertical="top"/>
    </xf>
    <xf numFmtId="43" fontId="14" fillId="0" borderId="0" xfId="47" applyFont="1" applyFill="1" applyAlignment="1">
      <alignment horizontal="right" vertical="top"/>
    </xf>
    <xf numFmtId="0" fontId="14" fillId="0" borderId="0" xfId="23" applyFont="1" applyAlignment="1">
      <alignment horizontal="center" vertical="top"/>
    </xf>
    <xf numFmtId="0" fontId="14" fillId="0" borderId="0" xfId="23" applyFont="1" applyAlignment="1">
      <alignment horizontal="right" vertical="top"/>
    </xf>
    <xf numFmtId="0" fontId="14" fillId="0" borderId="0" xfId="23" applyFont="1" applyAlignment="1">
      <alignment horizontal="left" vertical="top"/>
    </xf>
    <xf numFmtId="0" fontId="11" fillId="0" borderId="1" xfId="23" applyFont="1" applyBorder="1" applyAlignment="1">
      <alignment horizontal="center" vertical="center" wrapText="1"/>
    </xf>
    <xf numFmtId="0" fontId="11" fillId="0" borderId="1" xfId="23" quotePrefix="1" applyFont="1" applyBorder="1" applyAlignment="1">
      <alignment horizontal="center" vertical="top" wrapText="1"/>
    </xf>
    <xf numFmtId="0" fontId="11" fillId="0" borderId="1" xfId="23" quotePrefix="1" applyFont="1" applyBorder="1" applyAlignment="1">
      <alignment horizontal="center" vertical="center"/>
    </xf>
    <xf numFmtId="43" fontId="11" fillId="0" borderId="1" xfId="47" applyFont="1" applyFill="1" applyBorder="1" applyAlignment="1">
      <alignment horizontal="center" vertical="center"/>
    </xf>
    <xf numFmtId="43" fontId="11" fillId="0" borderId="1" xfId="47" quotePrefix="1" applyFont="1" applyFill="1" applyBorder="1" applyAlignment="1">
      <alignment horizontal="center" vertical="center"/>
    </xf>
    <xf numFmtId="164" fontId="9" fillId="0" borderId="0" xfId="23" applyNumberFormat="1" applyAlignment="1">
      <alignment horizontal="center" wrapText="1"/>
    </xf>
    <xf numFmtId="164" fontId="9" fillId="0" borderId="0" xfId="23" applyNumberFormat="1" applyAlignment="1">
      <alignment horizontal="center" vertical="top" wrapText="1"/>
    </xf>
    <xf numFmtId="164" fontId="9" fillId="0" borderId="0" xfId="23" applyNumberFormat="1"/>
    <xf numFmtId="164" fontId="9" fillId="0" borderId="0" xfId="23" applyNumberFormat="1" applyAlignment="1">
      <alignment horizontal="right"/>
    </xf>
    <xf numFmtId="164" fontId="9" fillId="0" borderId="0" xfId="23" applyNumberFormat="1" applyAlignment="1">
      <alignment horizontal="left" vertical="top"/>
    </xf>
    <xf numFmtId="43" fontId="9" fillId="0" borderId="0" xfId="47" applyFont="1" applyFill="1" applyBorder="1" applyAlignment="1">
      <alignment horizontal="center"/>
    </xf>
    <xf numFmtId="0" fontId="10" fillId="0" borderId="0" xfId="23" quotePrefix="1" applyFont="1" applyAlignment="1">
      <alignment horizontal="center" wrapText="1"/>
    </xf>
    <xf numFmtId="0" fontId="10" fillId="0" borderId="0" xfId="23" quotePrefix="1" applyFont="1" applyAlignment="1">
      <alignment horizontal="center" vertical="top" wrapText="1"/>
    </xf>
    <xf numFmtId="0" fontId="13" fillId="0" borderId="0" xfId="23" applyFont="1" applyAlignment="1">
      <alignment horizontal="left"/>
    </xf>
    <xf numFmtId="0" fontId="13" fillId="0" borderId="0" xfId="23" applyFont="1" applyAlignment="1">
      <alignment horizontal="right"/>
    </xf>
    <xf numFmtId="0" fontId="10" fillId="0" borderId="0" xfId="23" quotePrefix="1" applyFont="1" applyAlignment="1">
      <alignment horizontal="left" vertical="top"/>
    </xf>
    <xf numFmtId="43" fontId="10" fillId="0" borderId="0" xfId="47" quotePrefix="1" applyFont="1" applyFill="1" applyBorder="1" applyAlignment="1">
      <alignment horizontal="center"/>
    </xf>
    <xf numFmtId="43" fontId="9" fillId="0" borderId="0" xfId="47" applyFont="1" applyFill="1" applyAlignment="1"/>
    <xf numFmtId="0" fontId="10" fillId="0" borderId="0" xfId="23" applyFont="1" applyAlignment="1">
      <alignment horizontal="center" wrapText="1"/>
    </xf>
    <xf numFmtId="0" fontId="10" fillId="0" borderId="0" xfId="23" quotePrefix="1" applyFont="1" applyAlignment="1">
      <alignment horizontal="center"/>
    </xf>
    <xf numFmtId="0" fontId="10" fillId="0" borderId="0" xfId="23" quotePrefix="1" applyFont="1" applyAlignment="1">
      <alignment horizontal="right"/>
    </xf>
    <xf numFmtId="0" fontId="10" fillId="0" borderId="0" xfId="23" applyFont="1" applyAlignment="1">
      <alignment wrapText="1"/>
    </xf>
    <xf numFmtId="0" fontId="10" fillId="0" borderId="0" xfId="23" applyFont="1" applyAlignment="1">
      <alignment horizontal="left"/>
    </xf>
    <xf numFmtId="43" fontId="10" fillId="0" borderId="0" xfId="47" applyFont="1" applyFill="1" applyAlignment="1">
      <alignment horizontal="center"/>
    </xf>
    <xf numFmtId="43" fontId="10" fillId="0" borderId="0" xfId="47" applyFont="1" applyFill="1" applyAlignment="1">
      <alignment horizontal="right"/>
    </xf>
    <xf numFmtId="0" fontId="9" fillId="0" borderId="0" xfId="23" applyAlignment="1">
      <alignment horizontal="left" vertical="top" wrapText="1"/>
    </xf>
    <xf numFmtId="0" fontId="9" fillId="0" borderId="0" xfId="23" applyAlignment="1">
      <alignment horizontal="right"/>
    </xf>
    <xf numFmtId="0" fontId="9" fillId="0" borderId="0" xfId="23" applyAlignment="1">
      <alignment horizontal="left"/>
    </xf>
    <xf numFmtId="3" fontId="9" fillId="0" borderId="0" xfId="47" applyNumberFormat="1" applyFont="1" applyFill="1" applyAlignment="1">
      <alignment horizontal="center"/>
    </xf>
    <xf numFmtId="4" fontId="9" fillId="0" borderId="0" xfId="27" applyNumberFormat="1" applyFont="1" applyFill="1" applyAlignment="1">
      <alignment horizontal="center"/>
    </xf>
    <xf numFmtId="4" fontId="9" fillId="0" borderId="0" xfId="47" applyNumberFormat="1" applyFont="1" applyFill="1" applyAlignment="1">
      <alignment horizontal="center"/>
    </xf>
    <xf numFmtId="0" fontId="9" fillId="0" borderId="0" xfId="0" applyFont="1" applyAlignment="1">
      <alignment wrapText="1"/>
    </xf>
    <xf numFmtId="0" fontId="9" fillId="0" borderId="0" xfId="0" applyFont="1"/>
    <xf numFmtId="0" fontId="9" fillId="0" borderId="0" xfId="0" applyFont="1" applyAlignment="1">
      <alignment horizontal="center" vertical="top"/>
    </xf>
    <xf numFmtId="4" fontId="30" fillId="0" borderId="0" xfId="115" applyNumberFormat="1" applyFont="1" applyFill="1" applyAlignment="1">
      <alignment horizontal="center"/>
    </xf>
    <xf numFmtId="0" fontId="9" fillId="0" borderId="0" xfId="1" applyAlignment="1">
      <alignment horizontal="center" vertical="top" wrapText="1"/>
    </xf>
    <xf numFmtId="49" fontId="9" fillId="0" borderId="0" xfId="0" quotePrefix="1" applyNumberFormat="1" applyFont="1" applyAlignment="1">
      <alignment horizontal="center" vertical="top" wrapText="1"/>
    </xf>
    <xf numFmtId="17" fontId="9" fillId="0" borderId="0" xfId="0" quotePrefix="1" applyNumberFormat="1" applyFont="1" applyAlignment="1">
      <alignment horizontal="center" vertical="top" wrapText="1"/>
    </xf>
    <xf numFmtId="0" fontId="9" fillId="0" borderId="0" xfId="83" applyFont="1" applyAlignment="1">
      <alignment horizontal="center" wrapText="1"/>
    </xf>
    <xf numFmtId="43" fontId="9" fillId="0" borderId="0" xfId="27" applyFont="1" applyFill="1" applyAlignment="1">
      <alignment horizontal="right"/>
    </xf>
    <xf numFmtId="0" fontId="10" fillId="0" borderId="0" xfId="0" applyFont="1" applyAlignment="1">
      <alignment wrapText="1"/>
    </xf>
    <xf numFmtId="0" fontId="16" fillId="0" borderId="0" xfId="83" quotePrefix="1" applyFont="1" applyAlignment="1">
      <alignment horizontal="center" vertical="top" wrapText="1"/>
    </xf>
    <xf numFmtId="0" fontId="16" fillId="0" borderId="0" xfId="83" applyFont="1" applyAlignment="1">
      <alignment horizontal="justify" vertical="top" wrapText="1"/>
    </xf>
    <xf numFmtId="0" fontId="10" fillId="0" borderId="0" xfId="8" applyFont="1" applyAlignment="1">
      <alignment horizontal="center"/>
    </xf>
    <xf numFmtId="0" fontId="9" fillId="0" borderId="0" xfId="0" applyFont="1" applyAlignment="1">
      <alignment horizontal="left" vertical="top" wrapText="1"/>
    </xf>
    <xf numFmtId="0" fontId="0" fillId="0" borderId="0" xfId="0" applyAlignment="1">
      <alignment horizontal="justify" vertical="top"/>
    </xf>
    <xf numFmtId="0" fontId="10" fillId="0" borderId="0" xfId="1" applyFont="1" applyAlignment="1">
      <alignment horizontal="right" vertical="center" wrapText="1"/>
    </xf>
    <xf numFmtId="0" fontId="10" fillId="0" borderId="0" xfId="1" applyFont="1" applyAlignment="1">
      <alignment horizontal="right" vertical="top" wrapText="1"/>
    </xf>
    <xf numFmtId="43" fontId="10" fillId="0" borderId="0" xfId="47" applyFont="1" applyFill="1" applyBorder="1" applyAlignment="1">
      <alignment horizontal="right" vertical="center" wrapText="1"/>
    </xf>
    <xf numFmtId="43" fontId="10" fillId="0" borderId="0" xfId="47" applyFont="1" applyFill="1" applyBorder="1" applyAlignment="1">
      <alignment horizontal="right" vertical="center"/>
    </xf>
    <xf numFmtId="0" fontId="10" fillId="0" borderId="0" xfId="23" quotePrefix="1" applyFont="1" applyAlignment="1">
      <alignment horizontal="center" vertical="top"/>
    </xf>
    <xf numFmtId="0" fontId="10" fillId="0" borderId="0" xfId="1" quotePrefix="1" applyFont="1" applyAlignment="1">
      <alignment horizontal="center" wrapText="1"/>
    </xf>
    <xf numFmtId="0" fontId="10" fillId="0" borderId="0" xfId="1" quotePrefix="1" applyFont="1" applyAlignment="1">
      <alignment horizontal="center" vertical="top" wrapText="1"/>
    </xf>
    <xf numFmtId="0" fontId="13" fillId="0" borderId="0" xfId="1" applyFont="1" applyAlignment="1">
      <alignment horizontal="left"/>
    </xf>
    <xf numFmtId="0" fontId="10" fillId="0" borderId="0" xfId="1" quotePrefix="1" applyFont="1" applyAlignment="1">
      <alignment horizontal="center"/>
    </xf>
    <xf numFmtId="0" fontId="9" fillId="0" borderId="0" xfId="1" applyAlignment="1">
      <alignment horizontal="center" wrapText="1"/>
    </xf>
    <xf numFmtId="0" fontId="9" fillId="0" borderId="0" xfId="1" applyAlignment="1">
      <alignment horizontal="justify" vertical="top" wrapText="1"/>
    </xf>
    <xf numFmtId="0" fontId="9" fillId="0" borderId="0" xfId="1" applyAlignment="1">
      <alignment horizontal="center"/>
    </xf>
    <xf numFmtId="0" fontId="9" fillId="0" borderId="0" xfId="1" applyAlignment="1">
      <alignment wrapText="1"/>
    </xf>
    <xf numFmtId="0" fontId="13" fillId="0" borderId="0" xfId="23" applyFont="1" applyAlignment="1">
      <alignment horizontal="left" vertical="top" wrapText="1"/>
    </xf>
    <xf numFmtId="0" fontId="10" fillId="0" borderId="0" xfId="1" applyFont="1"/>
    <xf numFmtId="0" fontId="9" fillId="0" borderId="0" xfId="0" applyFont="1" applyAlignment="1">
      <alignment horizontal="center" wrapText="1"/>
    </xf>
    <xf numFmtId="0" fontId="9" fillId="0" borderId="0" xfId="110" applyFont="1" applyAlignment="1">
      <alignment horizontal="center"/>
    </xf>
    <xf numFmtId="0" fontId="9" fillId="0" borderId="0" xfId="0" applyFont="1" applyAlignment="1">
      <alignment horizontal="justify" wrapText="1"/>
    </xf>
    <xf numFmtId="43" fontId="10" fillId="0" borderId="1" xfId="84" applyFont="1" applyFill="1" applyBorder="1" applyAlignment="1">
      <alignment horizontal="right" vertical="center"/>
    </xf>
    <xf numFmtId="168" fontId="10" fillId="0" borderId="0" xfId="47" applyNumberFormat="1" applyFont="1" applyFill="1" applyBorder="1" applyAlignment="1">
      <alignment horizontal="right" vertical="center"/>
    </xf>
    <xf numFmtId="0" fontId="9" fillId="0" borderId="0" xfId="23" applyAlignment="1">
      <alignment horizontal="left" vertical="top"/>
    </xf>
    <xf numFmtId="0" fontId="29" fillId="5" borderId="0" xfId="0" applyFont="1" applyFill="1"/>
    <xf numFmtId="43" fontId="9" fillId="5" borderId="0" xfId="47" applyFont="1" applyFill="1" applyAlignment="1"/>
    <xf numFmtId="0" fontId="9" fillId="5" borderId="0" xfId="23" applyFill="1"/>
    <xf numFmtId="0" fontId="11" fillId="0" borderId="1" xfId="23" quotePrefix="1" applyFont="1" applyBorder="1" applyAlignment="1">
      <alignment horizontal="center" vertical="center"/>
    </xf>
    <xf numFmtId="0" fontId="10" fillId="0" borderId="1" xfId="1" applyFont="1" applyBorder="1" applyAlignment="1">
      <alignment horizontal="right" vertical="center" wrapText="1"/>
    </xf>
    <xf numFmtId="0" fontId="14" fillId="0" borderId="0" xfId="23" applyFont="1" applyAlignment="1">
      <alignment horizontal="center" vertical="top"/>
    </xf>
    <xf numFmtId="0" fontId="14" fillId="0" borderId="0" xfId="1" applyFont="1" applyAlignment="1">
      <alignment horizontal="center" vertical="top"/>
    </xf>
    <xf numFmtId="164" fontId="20" fillId="0" borderId="0" xfId="23" applyNumberFormat="1" applyFont="1" applyAlignment="1">
      <alignment horizontal="center"/>
    </xf>
    <xf numFmtId="43" fontId="11" fillId="0" borderId="1" xfId="47" applyFont="1" applyFill="1" applyBorder="1" applyAlignment="1">
      <alignment horizontal="center" vertical="center" wrapText="1"/>
    </xf>
    <xf numFmtId="0" fontId="11" fillId="0" borderId="1" xfId="23" applyFont="1" applyBorder="1" applyAlignment="1">
      <alignment horizontal="center" vertical="center" wrapText="1"/>
    </xf>
    <xf numFmtId="0" fontId="11" fillId="0" borderId="1" xfId="23" applyFont="1" applyBorder="1" applyAlignment="1">
      <alignment horizontal="center" vertical="center"/>
    </xf>
    <xf numFmtId="43" fontId="11" fillId="0" borderId="1" xfId="47" applyFont="1" applyFill="1" applyBorder="1" applyAlignment="1">
      <alignment horizontal="center" vertical="center"/>
    </xf>
  </cellXfs>
  <cellStyles count="117">
    <cellStyle name="Comma" xfId="84" builtinId="3"/>
    <cellStyle name="Comma 10" xfId="47" xr:uid="{00000000-0005-0000-0000-000001000000}"/>
    <cellStyle name="Comma 11" xfId="48" xr:uid="{00000000-0005-0000-0000-000002000000}"/>
    <cellStyle name="Comma 11 2" xfId="85" xr:uid="{00000000-0005-0000-0000-000003000000}"/>
    <cellStyle name="Comma 12" xfId="27" xr:uid="{00000000-0005-0000-0000-000004000000}"/>
    <cellStyle name="Comma 13" xfId="28" xr:uid="{00000000-0005-0000-0000-000005000000}"/>
    <cellStyle name="Comma 14" xfId="115" xr:uid="{00000000-0005-0000-0000-000006000000}"/>
    <cellStyle name="Comma 14 2 2" xfId="116" xr:uid="{00000000-0005-0000-0000-000007000000}"/>
    <cellStyle name="Comma 2" xfId="2" xr:uid="{00000000-0005-0000-0000-000008000000}"/>
    <cellStyle name="Comma 3" xfId="12" xr:uid="{00000000-0005-0000-0000-000009000000}"/>
    <cellStyle name="Comma 3 2" xfId="13" xr:uid="{00000000-0005-0000-0000-00000A000000}"/>
    <cellStyle name="Comma 3 3" xfId="49" xr:uid="{00000000-0005-0000-0000-00000B000000}"/>
    <cellStyle name="Comma 4" xfId="14" xr:uid="{00000000-0005-0000-0000-00000C000000}"/>
    <cellStyle name="Comma 5" xfId="15" xr:uid="{00000000-0005-0000-0000-00000D000000}"/>
    <cellStyle name="Comma 6" xfId="26" xr:uid="{00000000-0005-0000-0000-00000E000000}"/>
    <cellStyle name="Comma 6 2" xfId="50" xr:uid="{00000000-0005-0000-0000-00000F000000}"/>
    <cellStyle name="Comma 7" xfId="30" xr:uid="{00000000-0005-0000-0000-000010000000}"/>
    <cellStyle name="Comma 7 2" xfId="86" xr:uid="{00000000-0005-0000-0000-000011000000}"/>
    <cellStyle name="Comma 8" xfId="31" xr:uid="{00000000-0005-0000-0000-000012000000}"/>
    <cellStyle name="Comma 8 2" xfId="87" xr:uid="{00000000-0005-0000-0000-000013000000}"/>
    <cellStyle name="Comma 9" xfId="32" xr:uid="{00000000-0005-0000-0000-000014000000}"/>
    <cellStyle name="Comma 9 2" xfId="88" xr:uid="{00000000-0005-0000-0000-000015000000}"/>
    <cellStyle name="Comma0" xfId="3" xr:uid="{00000000-0005-0000-0000-000016000000}"/>
    <cellStyle name="Currency0" xfId="4" xr:uid="{00000000-0005-0000-0000-000017000000}"/>
    <cellStyle name="Date" xfId="5" xr:uid="{00000000-0005-0000-0000-000018000000}"/>
    <cellStyle name="Fixed" xfId="6" xr:uid="{00000000-0005-0000-0000-000019000000}"/>
    <cellStyle name="MC" xfId="9" xr:uid="{00000000-0005-0000-0000-00001A000000}"/>
    <cellStyle name="Normal" xfId="0" builtinId="0"/>
    <cellStyle name="Normal 10" xfId="33" xr:uid="{00000000-0005-0000-0000-00001C000000}"/>
    <cellStyle name="Normal 10 2" xfId="51" xr:uid="{00000000-0005-0000-0000-00001D000000}"/>
    <cellStyle name="Normal 10 2 2" xfId="89" xr:uid="{00000000-0005-0000-0000-00001E000000}"/>
    <cellStyle name="Normal 10 3" xfId="90" xr:uid="{00000000-0005-0000-0000-00001F000000}"/>
    <cellStyle name="Normal 11" xfId="52" xr:uid="{00000000-0005-0000-0000-000020000000}"/>
    <cellStyle name="Normal 11 2" xfId="91" xr:uid="{00000000-0005-0000-0000-000021000000}"/>
    <cellStyle name="Normal 12" xfId="53" xr:uid="{00000000-0005-0000-0000-000022000000}"/>
    <cellStyle name="Normal 12 2" xfId="92" xr:uid="{00000000-0005-0000-0000-000023000000}"/>
    <cellStyle name="Normal 13" xfId="23" xr:uid="{00000000-0005-0000-0000-000024000000}"/>
    <cellStyle name="Normal 14" xfId="54" xr:uid="{00000000-0005-0000-0000-000025000000}"/>
    <cellStyle name="Normal 14 2" xfId="93" xr:uid="{00000000-0005-0000-0000-000026000000}"/>
    <cellStyle name="Normal 15" xfId="34" xr:uid="{00000000-0005-0000-0000-000027000000}"/>
    <cellStyle name="Normal 16" xfId="55" xr:uid="{00000000-0005-0000-0000-000028000000}"/>
    <cellStyle name="Normal 16 2" xfId="94" xr:uid="{00000000-0005-0000-0000-000029000000}"/>
    <cellStyle name="Normal 17" xfId="56" xr:uid="{00000000-0005-0000-0000-00002A000000}"/>
    <cellStyle name="Normal 17 2" xfId="95" xr:uid="{00000000-0005-0000-0000-00002B000000}"/>
    <cellStyle name="Normal 18" xfId="83" xr:uid="{00000000-0005-0000-0000-00002C000000}"/>
    <cellStyle name="Normal 18 2" xfId="101" xr:uid="{00000000-0005-0000-0000-00002D000000}"/>
    <cellStyle name="Normal 18 2 2" xfId="108" xr:uid="{00000000-0005-0000-0000-00002E000000}"/>
    <cellStyle name="Normal 2" xfId="7" xr:uid="{00000000-0005-0000-0000-00002F000000}"/>
    <cellStyle name="Normal 2 2" xfId="22" xr:uid="{00000000-0005-0000-0000-000030000000}"/>
    <cellStyle name="Normal 2 2 2" xfId="35" xr:uid="{00000000-0005-0000-0000-000031000000}"/>
    <cellStyle name="Normal 2 3" xfId="8" xr:uid="{00000000-0005-0000-0000-000032000000}"/>
    <cellStyle name="Normal 2 4" xfId="10" xr:uid="{00000000-0005-0000-0000-000033000000}"/>
    <cellStyle name="Normal 2 5" xfId="77" xr:uid="{00000000-0005-0000-0000-000034000000}"/>
    <cellStyle name="Normal 3" xfId="1" xr:uid="{00000000-0005-0000-0000-000035000000}"/>
    <cellStyle name="Normal 3 2" xfId="21" xr:uid="{00000000-0005-0000-0000-000036000000}"/>
    <cellStyle name="Normal 3 3" xfId="36" xr:uid="{00000000-0005-0000-0000-000037000000}"/>
    <cellStyle name="Normal 3 4" xfId="37" xr:uid="{00000000-0005-0000-0000-000038000000}"/>
    <cellStyle name="Normal 3 4 2" xfId="96" xr:uid="{00000000-0005-0000-0000-000039000000}"/>
    <cellStyle name="Normal 4" xfId="38" xr:uid="{00000000-0005-0000-0000-00003A000000}"/>
    <cellStyle name="Normal 4 2" xfId="11" xr:uid="{00000000-0005-0000-0000-00003B000000}"/>
    <cellStyle name="Normal 4 3" xfId="39" xr:uid="{00000000-0005-0000-0000-00003C000000}"/>
    <cellStyle name="Normal 5" xfId="40" xr:uid="{00000000-0005-0000-0000-00003D000000}"/>
    <cellStyle name="Normal 6" xfId="24" xr:uid="{00000000-0005-0000-0000-00003E000000}"/>
    <cellStyle name="Normal 6 2" xfId="57" xr:uid="{00000000-0005-0000-0000-00003F000000}"/>
    <cellStyle name="Normal 6 2 10" xfId="102" xr:uid="{00000000-0005-0000-0000-000040000000}"/>
    <cellStyle name="Normal 6 2 10 2" xfId="109" xr:uid="{00000000-0005-0000-0000-000041000000}"/>
    <cellStyle name="Normal 6 2 2" xfId="58" xr:uid="{00000000-0005-0000-0000-000042000000}"/>
    <cellStyle name="Normal 6 2 2 2" xfId="64" xr:uid="{00000000-0005-0000-0000-000043000000}"/>
    <cellStyle name="Normal 6 2 2 2 2" xfId="79" xr:uid="{00000000-0005-0000-0000-000044000000}"/>
    <cellStyle name="Normal 6 2 2 2 2 2" xfId="104" xr:uid="{00000000-0005-0000-0000-000045000000}"/>
    <cellStyle name="Normal 6 2 2 2 2 2 2" xfId="111" xr:uid="{00000000-0005-0000-0000-000046000000}"/>
    <cellStyle name="Normal 6 2 3" xfId="59" xr:uid="{00000000-0005-0000-0000-000047000000}"/>
    <cellStyle name="Normal 6 2 3 2" xfId="60" xr:uid="{00000000-0005-0000-0000-000048000000}"/>
    <cellStyle name="Normal 6 2 3 2 2" xfId="97" xr:uid="{00000000-0005-0000-0000-000049000000}"/>
    <cellStyle name="Normal 6 2 3 3" xfId="98" xr:uid="{00000000-0005-0000-0000-00004A000000}"/>
    <cellStyle name="Normal 6 2 4" xfId="61" xr:uid="{00000000-0005-0000-0000-00004B000000}"/>
    <cellStyle name="Normal 6 2 4 2" xfId="66" xr:uid="{00000000-0005-0000-0000-00004C000000}"/>
    <cellStyle name="Normal 6 2 4 2 2" xfId="81" xr:uid="{00000000-0005-0000-0000-00004D000000}"/>
    <cellStyle name="Normal 6 2 4 2 2 2" xfId="106" xr:uid="{00000000-0005-0000-0000-00004E000000}"/>
    <cellStyle name="Normal 6 2 4 2 2 2 2" xfId="113" xr:uid="{00000000-0005-0000-0000-00004F000000}"/>
    <cellStyle name="Normal 6 2 4 3" xfId="68" xr:uid="{00000000-0005-0000-0000-000050000000}"/>
    <cellStyle name="Normal 6 2 4 4" xfId="67" xr:uid="{00000000-0005-0000-0000-000051000000}"/>
    <cellStyle name="Normal 6 2 4 4 2" xfId="82" xr:uid="{00000000-0005-0000-0000-000052000000}"/>
    <cellStyle name="Normal 6 2 4 4 2 2" xfId="107" xr:uid="{00000000-0005-0000-0000-000053000000}"/>
    <cellStyle name="Normal 6 2 4 4 2 2 2" xfId="114" xr:uid="{00000000-0005-0000-0000-000054000000}"/>
    <cellStyle name="Normal 6 2 4 5" xfId="69" xr:uid="{00000000-0005-0000-0000-000055000000}"/>
    <cellStyle name="Normal 6 2 4 6" xfId="70" xr:uid="{00000000-0005-0000-0000-000056000000}"/>
    <cellStyle name="Normal 6 2 4 7" xfId="71" xr:uid="{00000000-0005-0000-0000-000057000000}"/>
    <cellStyle name="Normal 6 2 4 8" xfId="72" xr:uid="{00000000-0005-0000-0000-000058000000}"/>
    <cellStyle name="Normal 6 2 5" xfId="62" xr:uid="{00000000-0005-0000-0000-000059000000}"/>
    <cellStyle name="Normal 6 2 5 2" xfId="63" xr:uid="{00000000-0005-0000-0000-00005A000000}"/>
    <cellStyle name="Normal 6 2 5 2 2" xfId="78" xr:uid="{00000000-0005-0000-0000-00005B000000}"/>
    <cellStyle name="Normal 6 2 5 2 2 2" xfId="103" xr:uid="{00000000-0005-0000-0000-00005C000000}"/>
    <cellStyle name="Normal 6 2 5 2 2 2 2" xfId="110" xr:uid="{00000000-0005-0000-0000-00005D000000}"/>
    <cellStyle name="Normal 6 2 6" xfId="73" xr:uid="{00000000-0005-0000-0000-00005E000000}"/>
    <cellStyle name="Normal 6 2 7" xfId="74" xr:uid="{00000000-0005-0000-0000-00005F000000}"/>
    <cellStyle name="Normal 6 2 8" xfId="75" xr:uid="{00000000-0005-0000-0000-000060000000}"/>
    <cellStyle name="Normal 6 2 9" xfId="76" xr:uid="{00000000-0005-0000-0000-000061000000}"/>
    <cellStyle name="Normal 7" xfId="41" xr:uid="{00000000-0005-0000-0000-000062000000}"/>
    <cellStyle name="Normal 7 2" xfId="42" xr:uid="{00000000-0005-0000-0000-000063000000}"/>
    <cellStyle name="Normal 8" xfId="43" xr:uid="{00000000-0005-0000-0000-000064000000}"/>
    <cellStyle name="Normal 8 2" xfId="99" xr:uid="{00000000-0005-0000-0000-000065000000}"/>
    <cellStyle name="Normal 9" xfId="44" xr:uid="{00000000-0005-0000-0000-000066000000}"/>
    <cellStyle name="Normal 9 2" xfId="65" xr:uid="{00000000-0005-0000-0000-000067000000}"/>
    <cellStyle name="Normal 9 2 2" xfId="80" xr:uid="{00000000-0005-0000-0000-000068000000}"/>
    <cellStyle name="Normal 9 2 2 2" xfId="105" xr:uid="{00000000-0005-0000-0000-000069000000}"/>
    <cellStyle name="Normal 9 2 2 2 2" xfId="112" xr:uid="{00000000-0005-0000-0000-00006A000000}"/>
    <cellStyle name="Percent 12" xfId="29" xr:uid="{00000000-0005-0000-0000-00006B000000}"/>
    <cellStyle name="Percent 13" xfId="45" xr:uid="{00000000-0005-0000-0000-00006C000000}"/>
    <cellStyle name="Percent 2" xfId="16" xr:uid="{00000000-0005-0000-0000-00006D000000}"/>
    <cellStyle name="Percent 2 2" xfId="46" xr:uid="{00000000-0005-0000-0000-00006E000000}"/>
    <cellStyle name="Percent 2 2 2" xfId="100" xr:uid="{00000000-0005-0000-0000-00006F000000}"/>
    <cellStyle name="Percent 3" xfId="17" xr:uid="{00000000-0005-0000-0000-000070000000}"/>
    <cellStyle name="Percent 3 2" xfId="18" xr:uid="{00000000-0005-0000-0000-000071000000}"/>
    <cellStyle name="Percent 4" xfId="19" xr:uid="{00000000-0005-0000-0000-000072000000}"/>
    <cellStyle name="Percent 5" xfId="20" xr:uid="{00000000-0005-0000-0000-000073000000}"/>
    <cellStyle name="常规_复件 爬山路 Microsoft Excel 工作表" xfId="25" xr:uid="{00000000-0005-0000-0000-000074000000}"/>
  </cellStyles>
  <dxfs count="0"/>
  <tableStyles count="0" defaultTableStyle="TableStyleMedium9" defaultPivotStyle="PivotStyleLight16"/>
  <colors>
    <mruColors>
      <color rgb="FF0000CC"/>
      <color rgb="FFFFAB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426</xdr:row>
      <xdr:rowOff>0</xdr:rowOff>
    </xdr:from>
    <xdr:to>
      <xdr:col>2</xdr:col>
      <xdr:colOff>73959</xdr:colOff>
      <xdr:row>429</xdr:row>
      <xdr:rowOff>63504</xdr:rowOff>
    </xdr:to>
    <xdr:sp macro="" textlink="">
      <xdr:nvSpPr>
        <xdr:cNvPr id="2" name="AutoShape 1" descr="cid:image002.gif@01C68B21.9782C830">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285750" y="41300400"/>
          <a:ext cx="1047750" cy="635563"/>
        </a:xfrm>
        <a:prstGeom prst="rect">
          <a:avLst/>
        </a:prstGeom>
        <a:noFill/>
        <a:ln w="9525">
          <a:noFill/>
          <a:miter lim="800000"/>
          <a:headEnd/>
          <a:tailEnd/>
        </a:ln>
      </xdr:spPr>
    </xdr:sp>
    <xdr:clientData/>
  </xdr:twoCellAnchor>
  <xdr:twoCellAnchor editAs="oneCell">
    <xdr:from>
      <xdr:col>1</xdr:col>
      <xdr:colOff>0</xdr:colOff>
      <xdr:row>426</xdr:row>
      <xdr:rowOff>0</xdr:rowOff>
    </xdr:from>
    <xdr:to>
      <xdr:col>2</xdr:col>
      <xdr:colOff>73959</xdr:colOff>
      <xdr:row>429</xdr:row>
      <xdr:rowOff>63504</xdr:rowOff>
    </xdr:to>
    <xdr:sp macro="" textlink="">
      <xdr:nvSpPr>
        <xdr:cNvPr id="3" name="AutoShape 2" descr="cid:image002.gif@01C68B21.9782C830">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85750" y="41300400"/>
          <a:ext cx="1047750" cy="635563"/>
        </a:xfrm>
        <a:prstGeom prst="rect">
          <a:avLst/>
        </a:prstGeom>
        <a:noFill/>
        <a:ln w="9525">
          <a:noFill/>
          <a:miter lim="800000"/>
          <a:headEnd/>
          <a:tailEnd/>
        </a:ln>
      </xdr:spPr>
    </xdr:sp>
    <xdr:clientData/>
  </xdr:twoCellAnchor>
  <xdr:twoCellAnchor editAs="oneCell">
    <xdr:from>
      <xdr:col>1</xdr:col>
      <xdr:colOff>0</xdr:colOff>
      <xdr:row>426</xdr:row>
      <xdr:rowOff>0</xdr:rowOff>
    </xdr:from>
    <xdr:to>
      <xdr:col>2</xdr:col>
      <xdr:colOff>73959</xdr:colOff>
      <xdr:row>429</xdr:row>
      <xdr:rowOff>63504</xdr:rowOff>
    </xdr:to>
    <xdr:sp macro="" textlink="">
      <xdr:nvSpPr>
        <xdr:cNvPr id="4" name="AutoShape 1" descr="cid:image002.gif@01C68B21.9782C830">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85750" y="41300400"/>
          <a:ext cx="1047750" cy="635563"/>
        </a:xfrm>
        <a:prstGeom prst="rect">
          <a:avLst/>
        </a:prstGeom>
        <a:noFill/>
        <a:ln w="9525">
          <a:noFill/>
          <a:miter lim="800000"/>
          <a:headEnd/>
          <a:tailEnd/>
        </a:ln>
      </xdr:spPr>
    </xdr:sp>
    <xdr:clientData/>
  </xdr:twoCellAnchor>
  <xdr:twoCellAnchor editAs="oneCell">
    <xdr:from>
      <xdr:col>1</xdr:col>
      <xdr:colOff>0</xdr:colOff>
      <xdr:row>426</xdr:row>
      <xdr:rowOff>0</xdr:rowOff>
    </xdr:from>
    <xdr:to>
      <xdr:col>2</xdr:col>
      <xdr:colOff>73959</xdr:colOff>
      <xdr:row>429</xdr:row>
      <xdr:rowOff>63504</xdr:rowOff>
    </xdr:to>
    <xdr:sp macro="" textlink="">
      <xdr:nvSpPr>
        <xdr:cNvPr id="5" name="AutoShape 2" descr="cid:image002.gif@01C68B21.9782C830">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85750" y="41300400"/>
          <a:ext cx="1047750" cy="635563"/>
        </a:xfrm>
        <a:prstGeom prst="rect">
          <a:avLst/>
        </a:prstGeom>
        <a:noFill/>
        <a:ln w="9525">
          <a:noFill/>
          <a:miter lim="800000"/>
          <a:headEnd/>
          <a:tailEnd/>
        </a:ln>
      </xdr:spPr>
    </xdr:sp>
    <xdr:clientData/>
  </xdr:twoCellAnchor>
  <xdr:twoCellAnchor editAs="oneCell">
    <xdr:from>
      <xdr:col>1</xdr:col>
      <xdr:colOff>0</xdr:colOff>
      <xdr:row>426</xdr:row>
      <xdr:rowOff>0</xdr:rowOff>
    </xdr:from>
    <xdr:to>
      <xdr:col>2</xdr:col>
      <xdr:colOff>73959</xdr:colOff>
      <xdr:row>429</xdr:row>
      <xdr:rowOff>68542</xdr:rowOff>
    </xdr:to>
    <xdr:sp macro="" textlink="">
      <xdr:nvSpPr>
        <xdr:cNvPr id="6" name="AutoShape 1" descr="cid:image002.gif@01C68B21.9782C830">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85750" y="41843325"/>
          <a:ext cx="1047750" cy="637799"/>
        </a:xfrm>
        <a:prstGeom prst="rect">
          <a:avLst/>
        </a:prstGeom>
        <a:noFill/>
        <a:ln w="9525">
          <a:noFill/>
          <a:miter lim="800000"/>
          <a:headEnd/>
          <a:tailEnd/>
        </a:ln>
      </xdr:spPr>
    </xdr:sp>
    <xdr:clientData/>
  </xdr:twoCellAnchor>
  <xdr:twoCellAnchor editAs="oneCell">
    <xdr:from>
      <xdr:col>1</xdr:col>
      <xdr:colOff>0</xdr:colOff>
      <xdr:row>426</xdr:row>
      <xdr:rowOff>0</xdr:rowOff>
    </xdr:from>
    <xdr:to>
      <xdr:col>2</xdr:col>
      <xdr:colOff>73959</xdr:colOff>
      <xdr:row>429</xdr:row>
      <xdr:rowOff>68542</xdr:rowOff>
    </xdr:to>
    <xdr:sp macro="" textlink="">
      <xdr:nvSpPr>
        <xdr:cNvPr id="7" name="AutoShape 2" descr="cid:image002.gif@01C68B21.9782C830">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85750" y="41843325"/>
          <a:ext cx="1047750" cy="637799"/>
        </a:xfrm>
        <a:prstGeom prst="rect">
          <a:avLst/>
        </a:prstGeom>
        <a:noFill/>
        <a:ln w="9525">
          <a:noFill/>
          <a:miter lim="800000"/>
          <a:headEnd/>
          <a:tailEnd/>
        </a:ln>
      </xdr:spPr>
    </xdr:sp>
    <xdr:clientData/>
  </xdr:twoCellAnchor>
  <xdr:twoCellAnchor editAs="oneCell">
    <xdr:from>
      <xdr:col>1</xdr:col>
      <xdr:colOff>0</xdr:colOff>
      <xdr:row>426</xdr:row>
      <xdr:rowOff>0</xdr:rowOff>
    </xdr:from>
    <xdr:to>
      <xdr:col>2</xdr:col>
      <xdr:colOff>73959</xdr:colOff>
      <xdr:row>429</xdr:row>
      <xdr:rowOff>68542</xdr:rowOff>
    </xdr:to>
    <xdr:sp macro="" textlink="">
      <xdr:nvSpPr>
        <xdr:cNvPr id="8" name="AutoShape 1" descr="cid:image002.gif@01C68B21.9782C830">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85750" y="41843325"/>
          <a:ext cx="1047750" cy="63779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44%20-%20Warehouse%20Peshawar%203861\PCCW%20ELECT%2024-5-17\01-Civil\PCCW-Qty-WH-Civil-(12-5-17)-EDI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hmed\AHMED(work)\Work%20Done\CWE\President%20house\PH(21-03-13)\BOQ%20PRESIDENT%20HOUSE%20(NESPAK)%2021-03-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D:\Users\aamir.rasheed\AppData\Local\Microsoft\Windows\Temporary%20Internet%20Files\Content.Outlook\242L74C8\MrdnPlcLnIIRocord\MrdnPlcLnIIArcDwg\unofficial\IQBAL\judicial%20courts%20Bannu\Work%20Done%20BANNU\Judicial%20Complex%20Bannu%20(Civil%20Works)%20INAM.xls?10FBC0FF" TargetMode="External"/><Relationship Id="rId1" Type="http://schemas.openxmlformats.org/officeDocument/2006/relationships/externalLinkPath" Target="file:///\\10FBC0FF\Judicial%20Complex%20Bannu%20(Civil%20Works)%20IN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CDP\SOUTHERN%20BYPASS\BOQ%20Southern%20Bypass\FINAL%20BOQ%20SOUTHERN%20BYPASS%20(NESPAK)Inte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ummary"/>
      <sheetName val="BOQ-Civil"/>
      <sheetName val="1-Excavation"/>
      <sheetName val="2-Granular Fill "/>
      <sheetName val="3-Back Filling "/>
      <sheetName val="4-Back Filling out side surce "/>
      <sheetName val="5-PCC 1-3-6"/>
      <sheetName val="6-PCC1-4-8 "/>
      <sheetName val="7-RCC Footing "/>
      <sheetName val="8-RCC (1 1.5 3) SLABS. BEAMS"/>
      <sheetName val="8- RCC  Columns G.F"/>
      <sheetName val="9 - RCC in Roof Beams"/>
      <sheetName val="10- RCC  Slabs G.F"/>
      <sheetName val="11- RCC in Parapet"/>
      <sheetName val="9-Reinforcement"/>
      <sheetName val="10-Brick Work in Footings"/>
      <sheetName val="11-Brick Work9 &amp; 13.5&quot; G.Flooor"/>
      <sheetName val="12-Brick Work 9 &amp; 13.5&quot; F.Floor"/>
      <sheetName val="13-Brick Work 9 &amp; 13.5&quot; Mumty"/>
      <sheetName val="14-Brick Work 4.5 &quot; Thick G.F"/>
      <sheetName val="15-Brick Work 4.5 &quot; Thick F.F"/>
      <sheetName val="16-Stone Ballast "/>
      <sheetName val="17-Sand Under Floor"/>
      <sheetName val="18-Plinth Area"/>
      <sheetName val="19-Bitumen Coating"/>
      <sheetName val="20-Termite Proofing"/>
      <sheetName val="21-Doors"/>
      <sheetName val="22-Windows &amp; Ventilators"/>
      <sheetName val="23-Khura"/>
      <sheetName val="24- Plaster Inner"/>
      <sheetName val="25-Ceiling Plaster "/>
      <sheetName val="HASNAIN-POINTING"/>
      <sheetName val="26-Mat Enamel Paint"/>
      <sheetName val="27-Plaster Outer Surface"/>
      <sheetName val="28-PCC Flooring"/>
      <sheetName val="29-Porceline Tiles Flooring "/>
      <sheetName val="30-Terrazzo Tiles Flooring"/>
      <sheetName val="31-Marble Slab Flooring"/>
      <sheetName val="32-Marble Tile  Flooring"/>
      <sheetName val="33-Ceramic Tiles "/>
      <sheetName val="34-Doors Painting"/>
      <sheetName val="35-Roof Treatment"/>
      <sheetName val="36- PCC (124) FLOORING ON RAMP "/>
      <sheetName val="37- Kitchen Floor"/>
      <sheetName val="38- Kitchen Wall Mounted"/>
      <sheetName val="39-CI Cover"/>
      <sheetName val="17- Brick Work In Ground Floor"/>
      <sheetName val="40-Vinyl Emulsion on Ceilings "/>
      <sheetName val="41-Ceiling Mineral "/>
      <sheetName val="42-Stair Railing"/>
      <sheetName val="43-Water Stopper"/>
      <sheetName val="21- Plaster Outer"/>
      <sheetName val="NS-1= SD-1 Substation"/>
      <sheetName val="SD-5 Pump Room"/>
      <sheetName val="chequered plate-1"/>
      <sheetName val="steel louver door"/>
      <sheetName val="MS Louver Window LV1"/>
      <sheetName val="MS Louver Window LV2"/>
      <sheetName val="MS Louver Window LV3"/>
      <sheetName val="plate form of fuel tank"/>
      <sheetName val="Cork Sheet and Bitumenus Seal R"/>
      <sheetName val="44-WEATHER SHIELD PAINT(B,D,E)"/>
      <sheetName val="45- Texture Coating"/>
      <sheetName val="46-EPOXY PAINT"/>
      <sheetName val="47- Columns Guards"/>
      <sheetName val="48-Groved Plaster Outer Surface"/>
      <sheetName val="49- CONC. PANEL CLADING (A)"/>
      <sheetName val="50- Type-1"/>
      <sheetName val="51- Type -2"/>
      <sheetName val="52- Type -3"/>
      <sheetName val="53- Type -4"/>
      <sheetName val="54- Thermopore sheets"/>
      <sheetName val="55-Expanded Metal"/>
      <sheetName val="56-1&quot;X 2&quot; MS. BOX SECTION"/>
      <sheetName val="57-ALUMINUM COMPOSITE PANEL"/>
      <sheetName val="58 SWG  G.I. Sheet"/>
      <sheetName val="59-BW Footings Under 4.5&quot; Walls"/>
      <sheetName val="60-DPC 2&quot; Thick"/>
      <sheetName val="MAtt Enamel"/>
      <sheetName val="Steel Sliding Door"/>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A452"/>
  <sheetViews>
    <sheetView tabSelected="1" view="pageBreakPreview" topLeftCell="A445" zoomScaleSheetLayoutView="100" workbookViewId="0">
      <selection activeCell="H20" sqref="H20"/>
    </sheetView>
  </sheetViews>
  <sheetFormatPr defaultColWidth="9.1796875" defaultRowHeight="12.75" customHeight="1"/>
  <cols>
    <col min="1" max="1" width="5" style="29" bestFit="1" customWidth="1"/>
    <col min="2" max="2" width="13.1796875" style="27" customWidth="1"/>
    <col min="3" max="3" width="40.54296875" style="26" customWidth="1"/>
    <col min="4" max="4" width="5" style="120" bestFit="1" customWidth="1"/>
    <col min="5" max="5" width="5.54296875" style="160" bestFit="1" customWidth="1"/>
    <col min="6" max="6" width="6.54296875" style="54" bestFit="1" customWidth="1"/>
    <col min="7" max="7" width="10.1796875" style="111" bestFit="1" customWidth="1"/>
    <col min="8" max="8" width="14.453125" style="111" bestFit="1" customWidth="1"/>
    <col min="9" max="16384" width="9.1796875" style="8"/>
  </cols>
  <sheetData>
    <row r="1" spans="1:37" s="4" customFormat="1" ht="14">
      <c r="A1" s="167" t="s">
        <v>0</v>
      </c>
      <c r="B1" s="167"/>
      <c r="C1" s="167"/>
      <c r="D1" s="167"/>
      <c r="E1" s="167"/>
      <c r="F1" s="167"/>
      <c r="G1" s="167"/>
      <c r="H1" s="167"/>
    </row>
    <row r="2" spans="1:37" s="4" customFormat="1" ht="14">
      <c r="A2" s="12"/>
      <c r="B2" s="12"/>
      <c r="C2" s="12"/>
      <c r="D2" s="18"/>
      <c r="E2" s="19"/>
      <c r="F2" s="12"/>
      <c r="G2" s="12"/>
      <c r="H2" s="12"/>
    </row>
    <row r="3" spans="1:37" s="4" customFormat="1" ht="14">
      <c r="A3" s="167" t="s">
        <v>1</v>
      </c>
      <c r="B3" s="167"/>
      <c r="C3" s="167"/>
      <c r="D3" s="167"/>
      <c r="E3" s="167"/>
      <c r="F3" s="167"/>
      <c r="G3" s="167"/>
      <c r="H3" s="167"/>
    </row>
    <row r="4" spans="1:37" s="5" customFormat="1" ht="14">
      <c r="A4" s="88"/>
      <c r="B4" s="88"/>
      <c r="C4" s="12"/>
      <c r="D4" s="18"/>
      <c r="E4" s="19"/>
      <c r="F4" s="89"/>
      <c r="G4" s="90"/>
      <c r="H4" s="90"/>
    </row>
    <row r="5" spans="1:37" s="3" customFormat="1" ht="14">
      <c r="A5" s="168" t="s">
        <v>2</v>
      </c>
      <c r="B5" s="168"/>
      <c r="C5" s="168"/>
      <c r="D5" s="168"/>
      <c r="E5" s="168"/>
      <c r="F5" s="168"/>
      <c r="G5" s="168"/>
      <c r="H5" s="168"/>
    </row>
    <row r="6" spans="1:37" s="5" customFormat="1" ht="14">
      <c r="A6" s="88"/>
      <c r="B6" s="88"/>
      <c r="C6" s="12"/>
      <c r="D6" s="18"/>
      <c r="E6" s="19"/>
      <c r="F6" s="89"/>
      <c r="G6" s="90"/>
      <c r="H6" s="90"/>
    </row>
    <row r="7" spans="1:37" s="6" customFormat="1" ht="14">
      <c r="A7" s="166" t="s">
        <v>3</v>
      </c>
      <c r="B7" s="166"/>
      <c r="C7" s="166"/>
      <c r="D7" s="166"/>
      <c r="E7" s="166"/>
      <c r="F7" s="166"/>
      <c r="G7" s="166"/>
      <c r="H7" s="166"/>
    </row>
    <row r="8" spans="1:37" s="6" customFormat="1" ht="14">
      <c r="A8" s="91"/>
      <c r="B8" s="91"/>
      <c r="C8" s="91"/>
      <c r="D8" s="92"/>
      <c r="E8" s="93"/>
      <c r="F8" s="91"/>
      <c r="G8" s="91"/>
      <c r="H8" s="91"/>
    </row>
    <row r="9" spans="1:37" s="7" customFormat="1" ht="11.5">
      <c r="A9" s="170" t="s">
        <v>4</v>
      </c>
      <c r="B9" s="170" t="s">
        <v>5</v>
      </c>
      <c r="C9" s="171" t="s">
        <v>6</v>
      </c>
      <c r="D9" s="171" t="s">
        <v>7</v>
      </c>
      <c r="E9" s="171"/>
      <c r="F9" s="172" t="s">
        <v>8</v>
      </c>
      <c r="G9" s="169" t="s">
        <v>9</v>
      </c>
      <c r="H9" s="169" t="s">
        <v>10</v>
      </c>
    </row>
    <row r="10" spans="1:37" s="7" customFormat="1" ht="11.5">
      <c r="A10" s="170"/>
      <c r="B10" s="170"/>
      <c r="C10" s="171"/>
      <c r="D10" s="171"/>
      <c r="E10" s="171"/>
      <c r="F10" s="172"/>
      <c r="G10" s="169"/>
      <c r="H10" s="169"/>
    </row>
    <row r="11" spans="1:37" s="7" customFormat="1" ht="27.65" customHeight="1">
      <c r="A11" s="170"/>
      <c r="B11" s="170"/>
      <c r="C11" s="171"/>
      <c r="D11" s="171"/>
      <c r="E11" s="171"/>
      <c r="F11" s="172"/>
      <c r="G11" s="169"/>
      <c r="H11" s="169"/>
    </row>
    <row r="12" spans="1:37" s="7" customFormat="1" ht="11.5">
      <c r="A12" s="94" t="s">
        <v>11</v>
      </c>
      <c r="B12" s="95" t="s">
        <v>12</v>
      </c>
      <c r="C12" s="96" t="s">
        <v>13</v>
      </c>
      <c r="D12" s="164" t="s">
        <v>14</v>
      </c>
      <c r="E12" s="164"/>
      <c r="F12" s="97" t="s">
        <v>15</v>
      </c>
      <c r="G12" s="98" t="s">
        <v>16</v>
      </c>
      <c r="H12" s="98" t="s">
        <v>17</v>
      </c>
    </row>
    <row r="13" spans="1:37" ht="12.5">
      <c r="A13" s="99"/>
      <c r="B13" s="100"/>
      <c r="C13" s="101"/>
      <c r="D13" s="102"/>
      <c r="E13" s="103"/>
      <c r="F13" s="104"/>
      <c r="G13" s="28"/>
      <c r="H13" s="28"/>
    </row>
    <row r="14" spans="1:37" ht="13">
      <c r="A14" s="105"/>
      <c r="B14" s="106"/>
      <c r="C14" s="107" t="s">
        <v>18</v>
      </c>
      <c r="D14" s="108"/>
      <c r="E14" s="109"/>
      <c r="F14" s="110"/>
    </row>
    <row r="15" spans="1:37" ht="13">
      <c r="A15" s="105"/>
      <c r="B15" s="106"/>
      <c r="C15" s="107"/>
      <c r="D15" s="108"/>
      <c r="E15" s="109"/>
      <c r="F15" s="110"/>
    </row>
    <row r="16" spans="1:37" s="17" customFormat="1" ht="13">
      <c r="A16" s="112" t="s">
        <v>19</v>
      </c>
      <c r="B16" s="106"/>
      <c r="C16" s="107" t="s">
        <v>20</v>
      </c>
      <c r="D16" s="108"/>
      <c r="E16" s="109"/>
      <c r="F16" s="110"/>
      <c r="G16" s="111"/>
      <c r="H16" s="162"/>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row>
    <row r="17" spans="1:8" ht="13">
      <c r="A17" s="105"/>
      <c r="B17" s="106"/>
      <c r="C17" s="113"/>
      <c r="D17" s="114"/>
      <c r="E17" s="109"/>
      <c r="F17" s="110"/>
    </row>
    <row r="18" spans="1:8" s="9" customFormat="1" ht="13">
      <c r="A18" s="115"/>
      <c r="B18" s="66"/>
      <c r="C18" s="67" t="s">
        <v>21</v>
      </c>
      <c r="D18" s="108"/>
      <c r="E18" s="116"/>
      <c r="F18" s="117"/>
      <c r="G18" s="118"/>
      <c r="H18" s="118"/>
    </row>
    <row r="19" spans="1:8" ht="12.5">
      <c r="B19" s="119"/>
      <c r="E19" s="121"/>
      <c r="G19" s="53"/>
      <c r="H19" s="53"/>
    </row>
    <row r="20" spans="1:8" ht="25">
      <c r="A20" s="27">
        <v>1</v>
      </c>
      <c r="B20" s="13" t="s">
        <v>22</v>
      </c>
      <c r="C20" s="14" t="s">
        <v>23</v>
      </c>
      <c r="D20" s="24">
        <v>1000</v>
      </c>
      <c r="E20" s="25" t="s">
        <v>24</v>
      </c>
      <c r="F20" s="122">
        <v>3580</v>
      </c>
      <c r="G20" s="123"/>
      <c r="H20" s="124">
        <f>ROUND(F20*G20/D20,2)</f>
        <v>0</v>
      </c>
    </row>
    <row r="21" spans="1:8" ht="12.5">
      <c r="B21" s="70"/>
      <c r="E21" s="121"/>
      <c r="F21" s="122"/>
      <c r="G21" s="123"/>
      <c r="H21" s="124"/>
    </row>
    <row r="22" spans="1:8" s="2" customFormat="1" ht="25">
      <c r="A22" s="27">
        <f>A20+1</f>
        <v>2</v>
      </c>
      <c r="B22" s="13" t="s">
        <v>25</v>
      </c>
      <c r="C22" s="14" t="s">
        <v>26</v>
      </c>
      <c r="D22" s="24">
        <v>1000</v>
      </c>
      <c r="E22" s="25" t="s">
        <v>24</v>
      </c>
      <c r="F22" s="122">
        <v>5920</v>
      </c>
      <c r="G22" s="123"/>
      <c r="H22" s="124">
        <f>ROUND(F22*G22/D22,2)</f>
        <v>0</v>
      </c>
    </row>
    <row r="23" spans="1:8" s="2" customFormat="1" ht="12.5">
      <c r="A23" s="29"/>
      <c r="B23" s="125"/>
      <c r="C23" s="126"/>
      <c r="D23" s="24"/>
      <c r="E23" s="25"/>
      <c r="F23" s="122"/>
      <c r="G23" s="123"/>
      <c r="H23" s="124"/>
    </row>
    <row r="24" spans="1:8" ht="37.5">
      <c r="A24" s="27">
        <f>A22+1</f>
        <v>3</v>
      </c>
      <c r="B24" s="13" t="s">
        <v>27</v>
      </c>
      <c r="C24" s="14" t="s">
        <v>28</v>
      </c>
      <c r="D24" s="24">
        <v>1000</v>
      </c>
      <c r="E24" s="25" t="s">
        <v>24</v>
      </c>
      <c r="F24" s="122">
        <v>2660</v>
      </c>
      <c r="G24" s="123"/>
      <c r="H24" s="124">
        <f>ROUND(F24*G24/D24,2)</f>
        <v>0</v>
      </c>
    </row>
    <row r="25" spans="1:8" ht="12.5">
      <c r="B25" s="70"/>
      <c r="D25" s="24"/>
      <c r="E25" s="25"/>
      <c r="F25" s="122"/>
      <c r="G25" s="123"/>
      <c r="H25" s="124"/>
    </row>
    <row r="26" spans="1:8" ht="25">
      <c r="A26" s="27">
        <f>A24+1</f>
        <v>4</v>
      </c>
      <c r="B26" s="13" t="s">
        <v>29</v>
      </c>
      <c r="C26" s="14" t="s">
        <v>30</v>
      </c>
      <c r="D26" s="24">
        <v>1000</v>
      </c>
      <c r="E26" s="25" t="s">
        <v>24</v>
      </c>
      <c r="F26" s="122">
        <v>3260</v>
      </c>
      <c r="G26" s="123"/>
      <c r="H26" s="124">
        <f>ROUND(F26*G26/D26,2)</f>
        <v>0</v>
      </c>
    </row>
    <row r="27" spans="1:8" ht="12.5">
      <c r="D27" s="24"/>
      <c r="E27" s="25"/>
      <c r="F27" s="122"/>
      <c r="G27" s="123"/>
      <c r="H27" s="124"/>
    </row>
    <row r="28" spans="1:8" ht="25">
      <c r="A28" s="27">
        <f>A26+1</f>
        <v>5</v>
      </c>
      <c r="B28" s="13" t="s">
        <v>31</v>
      </c>
      <c r="C28" s="14" t="s">
        <v>32</v>
      </c>
      <c r="D28" s="24">
        <v>1000</v>
      </c>
      <c r="E28" s="25" t="s">
        <v>24</v>
      </c>
      <c r="F28" s="122">
        <v>6560</v>
      </c>
      <c r="G28" s="123"/>
      <c r="H28" s="124">
        <f>ROUND(F28*G28/D28,2)</f>
        <v>0</v>
      </c>
    </row>
    <row r="29" spans="1:8" ht="12.5">
      <c r="D29" s="24"/>
      <c r="E29" s="25"/>
      <c r="F29" s="122"/>
      <c r="G29" s="123"/>
      <c r="H29" s="124"/>
    </row>
    <row r="30" spans="1:8" s="9" customFormat="1" ht="13">
      <c r="A30" s="115"/>
      <c r="B30" s="66"/>
      <c r="C30" s="67" t="s">
        <v>33</v>
      </c>
      <c r="D30" s="24"/>
      <c r="E30" s="25"/>
      <c r="F30" s="122"/>
      <c r="G30" s="123"/>
      <c r="H30" s="124"/>
    </row>
    <row r="31" spans="1:8" s="9" customFormat="1" ht="13">
      <c r="A31" s="115"/>
      <c r="B31" s="66"/>
      <c r="C31" s="67"/>
      <c r="D31" s="24"/>
      <c r="E31" s="25"/>
      <c r="F31" s="122"/>
      <c r="G31" s="123"/>
      <c r="H31" s="124"/>
    </row>
    <row r="32" spans="1:8" ht="25">
      <c r="A32" s="27">
        <f>A28+1</f>
        <v>6</v>
      </c>
      <c r="B32" s="13" t="s">
        <v>34</v>
      </c>
      <c r="C32" s="14" t="s">
        <v>35</v>
      </c>
      <c r="D32" s="24">
        <v>100</v>
      </c>
      <c r="E32" s="25" t="s">
        <v>36</v>
      </c>
      <c r="F32" s="122">
        <v>2270</v>
      </c>
      <c r="G32" s="123"/>
      <c r="H32" s="124">
        <f>ROUND(F32*G32/D32,2)</f>
        <v>0</v>
      </c>
    </row>
    <row r="33" spans="1:8" s="2" customFormat="1" ht="13">
      <c r="A33" s="50"/>
      <c r="B33" s="127"/>
      <c r="C33" s="126"/>
      <c r="D33" s="24"/>
      <c r="E33" s="25"/>
      <c r="F33" s="122"/>
      <c r="G33" s="123"/>
      <c r="H33" s="124"/>
    </row>
    <row r="34" spans="1:8" ht="25">
      <c r="A34" s="27">
        <f>A32+1</f>
        <v>7</v>
      </c>
      <c r="B34" s="13" t="s">
        <v>37</v>
      </c>
      <c r="C34" s="14" t="s">
        <v>38</v>
      </c>
      <c r="D34" s="24">
        <v>100</v>
      </c>
      <c r="E34" s="25" t="s">
        <v>39</v>
      </c>
      <c r="F34" s="122">
        <v>1440</v>
      </c>
      <c r="G34" s="123"/>
      <c r="H34" s="124">
        <f>ROUND(F34*G34/D34,2)</f>
        <v>0</v>
      </c>
    </row>
    <row r="35" spans="1:8" s="2" customFormat="1" ht="12.5">
      <c r="A35" s="27"/>
      <c r="B35" s="13"/>
      <c r="C35" s="14"/>
      <c r="D35" s="24"/>
      <c r="E35" s="25"/>
      <c r="F35" s="122"/>
      <c r="G35" s="123"/>
      <c r="H35" s="124"/>
    </row>
    <row r="36" spans="1:8" ht="25">
      <c r="A36" s="27">
        <f>A34+1</f>
        <v>8</v>
      </c>
      <c r="B36" s="13" t="s">
        <v>40</v>
      </c>
      <c r="C36" s="14" t="s">
        <v>41</v>
      </c>
      <c r="D36" s="24">
        <v>100</v>
      </c>
      <c r="E36" s="25" t="s">
        <v>39</v>
      </c>
      <c r="F36" s="122">
        <v>2270</v>
      </c>
      <c r="G36" s="123"/>
      <c r="H36" s="124">
        <f>ROUND(F36*G36/D36,2)</f>
        <v>0</v>
      </c>
    </row>
    <row r="37" spans="1:8" ht="12.5">
      <c r="A37" s="27"/>
      <c r="D37" s="24"/>
      <c r="E37" s="25"/>
      <c r="F37" s="122"/>
      <c r="G37" s="123"/>
      <c r="H37" s="124"/>
    </row>
    <row r="38" spans="1:8" ht="25">
      <c r="A38" s="27">
        <f>A36+1</f>
        <v>9</v>
      </c>
      <c r="B38" s="13" t="s">
        <v>42</v>
      </c>
      <c r="C38" s="14" t="s">
        <v>43</v>
      </c>
      <c r="D38" s="24">
        <v>100</v>
      </c>
      <c r="E38" s="25" t="s">
        <v>36</v>
      </c>
      <c r="F38" s="122">
        <v>880</v>
      </c>
      <c r="G38" s="123"/>
      <c r="H38" s="124">
        <f>ROUND(F38*G38/D38,2)</f>
        <v>0</v>
      </c>
    </row>
    <row r="39" spans="1:8" ht="12.5">
      <c r="A39" s="27"/>
      <c r="D39" s="24"/>
      <c r="E39" s="25"/>
      <c r="F39" s="122"/>
      <c r="G39" s="53"/>
      <c r="H39" s="124"/>
    </row>
    <row r="40" spans="1:8" ht="37.5">
      <c r="A40" s="27">
        <f>A38+1</f>
        <v>10</v>
      </c>
      <c r="B40" s="13" t="s">
        <v>44</v>
      </c>
      <c r="C40" s="14" t="s">
        <v>45</v>
      </c>
      <c r="D40" s="24">
        <v>100</v>
      </c>
      <c r="E40" s="25" t="s">
        <v>46</v>
      </c>
      <c r="F40" s="122">
        <v>1850</v>
      </c>
      <c r="G40" s="123"/>
      <c r="H40" s="124">
        <f>ROUND(F40*G40/D40,2)</f>
        <v>0</v>
      </c>
    </row>
    <row r="41" spans="1:8" ht="12.5">
      <c r="A41" s="27"/>
      <c r="D41" s="24"/>
      <c r="E41" s="25"/>
      <c r="F41" s="122"/>
      <c r="G41" s="128"/>
      <c r="H41" s="124"/>
    </row>
    <row r="42" spans="1:8" ht="37.5">
      <c r="A42" s="27">
        <f>A40+1</f>
        <v>11</v>
      </c>
      <c r="B42" s="13" t="s">
        <v>47</v>
      </c>
      <c r="C42" s="14" t="s">
        <v>48</v>
      </c>
      <c r="D42" s="24">
        <v>100</v>
      </c>
      <c r="E42" s="25" t="s">
        <v>46</v>
      </c>
      <c r="F42" s="122">
        <v>880</v>
      </c>
      <c r="G42" s="123"/>
      <c r="H42" s="124">
        <f>ROUND(F42*G42/D42,2)</f>
        <v>0</v>
      </c>
    </row>
    <row r="43" spans="1:8" ht="12.5">
      <c r="A43" s="27"/>
      <c r="C43" s="16"/>
      <c r="D43" s="24"/>
      <c r="E43" s="25"/>
      <c r="F43" s="122"/>
      <c r="G43" s="123"/>
      <c r="H43" s="124"/>
    </row>
    <row r="44" spans="1:8" ht="50">
      <c r="A44" s="27">
        <f>A42+1</f>
        <v>12</v>
      </c>
      <c r="B44" s="69" t="s">
        <v>49</v>
      </c>
      <c r="C44" s="14" t="s">
        <v>50</v>
      </c>
      <c r="D44" s="24">
        <v>100</v>
      </c>
      <c r="E44" s="25" t="s">
        <v>51</v>
      </c>
      <c r="F44" s="122">
        <v>200</v>
      </c>
      <c r="G44" s="123"/>
      <c r="H44" s="124">
        <f>ROUND(F44*G44/D44,2)</f>
        <v>0</v>
      </c>
    </row>
    <row r="45" spans="1:8" ht="12.5">
      <c r="A45" s="27"/>
      <c r="B45" s="69"/>
      <c r="C45" s="16"/>
      <c r="D45" s="24"/>
      <c r="E45" s="25"/>
      <c r="F45" s="122"/>
      <c r="G45" s="123"/>
      <c r="H45" s="124"/>
    </row>
    <row r="46" spans="1:8" ht="37.5">
      <c r="A46" s="27">
        <f>A44+1</f>
        <v>13</v>
      </c>
      <c r="B46" s="69" t="s">
        <v>52</v>
      </c>
      <c r="C46" s="14" t="s">
        <v>53</v>
      </c>
      <c r="D46" s="24">
        <v>100</v>
      </c>
      <c r="E46" s="25" t="s">
        <v>51</v>
      </c>
      <c r="F46" s="122">
        <v>2170</v>
      </c>
      <c r="G46" s="123"/>
      <c r="H46" s="124">
        <f>ROUND(F46*G46/D46,2)</f>
        <v>0</v>
      </c>
    </row>
    <row r="47" spans="1:8" ht="12.5">
      <c r="A47" s="27"/>
      <c r="D47" s="24"/>
      <c r="E47" s="25"/>
      <c r="F47" s="122"/>
      <c r="G47" s="123"/>
      <c r="H47" s="124"/>
    </row>
    <row r="48" spans="1:8" s="9" customFormat="1" ht="13">
      <c r="A48" s="115"/>
      <c r="B48" s="66"/>
      <c r="C48" s="67" t="s">
        <v>54</v>
      </c>
      <c r="D48" s="24"/>
      <c r="E48" s="25"/>
      <c r="F48" s="122"/>
      <c r="G48" s="123"/>
      <c r="H48" s="124"/>
    </row>
    <row r="49" spans="1:8" s="9" customFormat="1" ht="13">
      <c r="A49" s="115"/>
      <c r="B49" s="66"/>
      <c r="C49" s="67"/>
      <c r="D49" s="24"/>
      <c r="E49" s="25"/>
      <c r="F49" s="122"/>
      <c r="G49" s="123"/>
      <c r="H49" s="124"/>
    </row>
    <row r="50" spans="1:8" ht="25">
      <c r="A50" s="27">
        <f>A46+1</f>
        <v>14</v>
      </c>
      <c r="B50" s="13" t="s">
        <v>55</v>
      </c>
      <c r="C50" s="14" t="s">
        <v>56</v>
      </c>
      <c r="D50" s="24">
        <v>100</v>
      </c>
      <c r="E50" s="25" t="s">
        <v>36</v>
      </c>
      <c r="F50" s="122">
        <v>3180</v>
      </c>
      <c r="G50" s="123"/>
      <c r="H50" s="124">
        <f>ROUND(F50*G50/D50,2)</f>
        <v>0</v>
      </c>
    </row>
    <row r="51" spans="1:8" ht="13">
      <c r="A51" s="115"/>
      <c r="B51" s="16"/>
      <c r="C51" s="16"/>
      <c r="D51" s="24"/>
      <c r="E51" s="25"/>
      <c r="F51" s="122"/>
      <c r="G51" s="123"/>
      <c r="H51" s="124"/>
    </row>
    <row r="52" spans="1:8" s="9" customFormat="1" ht="13">
      <c r="A52" s="13"/>
      <c r="B52" s="66"/>
      <c r="C52" s="67" t="s">
        <v>57</v>
      </c>
      <c r="D52" s="24"/>
      <c r="E52" s="25"/>
      <c r="F52" s="122"/>
      <c r="G52" s="123"/>
      <c r="H52" s="124"/>
    </row>
    <row r="53" spans="1:8" s="1" customFormat="1" ht="12.5">
      <c r="A53" s="129"/>
      <c r="B53" s="129"/>
      <c r="C53" s="14"/>
      <c r="D53" s="24"/>
      <c r="E53" s="25"/>
      <c r="F53" s="122"/>
      <c r="G53" s="123"/>
      <c r="H53" s="124"/>
    </row>
    <row r="54" spans="1:8" ht="25">
      <c r="A54" s="27">
        <f>A50+1</f>
        <v>15</v>
      </c>
      <c r="B54" s="13" t="s">
        <v>58</v>
      </c>
      <c r="C54" s="14" t="s">
        <v>59</v>
      </c>
      <c r="D54" s="24">
        <v>100</v>
      </c>
      <c r="E54" s="25" t="s">
        <v>39</v>
      </c>
      <c r="F54" s="122">
        <v>480</v>
      </c>
      <c r="G54" s="123"/>
      <c r="H54" s="124">
        <f>ROUND(F54*G54/D54,2)</f>
        <v>0</v>
      </c>
    </row>
    <row r="55" spans="1:8" ht="13">
      <c r="A55" s="115"/>
      <c r="B55" s="16"/>
      <c r="C55" s="16"/>
      <c r="D55" s="24"/>
      <c r="E55" s="25"/>
      <c r="F55" s="122"/>
      <c r="G55" s="123"/>
      <c r="H55" s="124"/>
    </row>
    <row r="56" spans="1:8" s="2" customFormat="1" ht="25">
      <c r="A56" s="13">
        <f>A54+1</f>
        <v>16</v>
      </c>
      <c r="B56" s="13" t="s">
        <v>60</v>
      </c>
      <c r="C56" s="14" t="s">
        <v>61</v>
      </c>
      <c r="D56" s="24">
        <v>100</v>
      </c>
      <c r="E56" s="25" t="s">
        <v>62</v>
      </c>
      <c r="F56" s="122">
        <v>60</v>
      </c>
      <c r="G56" s="123"/>
      <c r="H56" s="124">
        <f>ROUND(F56*G56/D56,2)</f>
        <v>0</v>
      </c>
    </row>
    <row r="57" spans="1:8" ht="13">
      <c r="A57" s="39"/>
      <c r="D57" s="24"/>
      <c r="E57" s="25"/>
      <c r="F57" s="122"/>
      <c r="G57" s="123"/>
      <c r="H57" s="124"/>
    </row>
    <row r="58" spans="1:8" ht="50">
      <c r="A58" s="13">
        <f>A56+1</f>
        <v>17</v>
      </c>
      <c r="B58" s="21" t="s">
        <v>63</v>
      </c>
      <c r="C58" s="14" t="s">
        <v>64</v>
      </c>
      <c r="D58" s="24">
        <v>1</v>
      </c>
      <c r="E58" s="25" t="s">
        <v>51</v>
      </c>
      <c r="F58" s="122">
        <v>180</v>
      </c>
      <c r="G58" s="123"/>
      <c r="H58" s="124">
        <f>ROUND(F58*G58/D58,2)</f>
        <v>0</v>
      </c>
    </row>
    <row r="59" spans="1:8" ht="13">
      <c r="A59" s="39"/>
      <c r="D59" s="24"/>
      <c r="E59" s="25"/>
      <c r="F59" s="122"/>
      <c r="G59" s="123"/>
      <c r="H59" s="124"/>
    </row>
    <row r="60" spans="1:8" ht="50">
      <c r="A60" s="13">
        <f>A58+1</f>
        <v>18</v>
      </c>
      <c r="B60" s="130" t="s">
        <v>65</v>
      </c>
      <c r="C60" s="14" t="s">
        <v>66</v>
      </c>
      <c r="D60" s="24">
        <v>100</v>
      </c>
      <c r="E60" s="25" t="s">
        <v>51</v>
      </c>
      <c r="F60" s="122">
        <v>150</v>
      </c>
      <c r="G60" s="123"/>
      <c r="H60" s="124">
        <f>ROUND(F60*G60/D60,2)</f>
        <v>0</v>
      </c>
    </row>
    <row r="61" spans="1:8" ht="13">
      <c r="A61" s="39"/>
      <c r="D61" s="24"/>
      <c r="E61" s="25"/>
      <c r="F61" s="122"/>
      <c r="G61" s="123"/>
      <c r="H61" s="124"/>
    </row>
    <row r="62" spans="1:8" ht="62.5">
      <c r="A62" s="13">
        <f>A60+1</f>
        <v>19</v>
      </c>
      <c r="B62" s="21" t="s">
        <v>67</v>
      </c>
      <c r="C62" s="14" t="s">
        <v>68</v>
      </c>
      <c r="D62" s="24">
        <v>100</v>
      </c>
      <c r="E62" s="25" t="s">
        <v>51</v>
      </c>
      <c r="F62" s="122">
        <v>7250</v>
      </c>
      <c r="G62" s="123"/>
      <c r="H62" s="124">
        <f>ROUND(F62*G62/D62,2)</f>
        <v>0</v>
      </c>
    </row>
    <row r="63" spans="1:8" ht="13">
      <c r="A63" s="39"/>
      <c r="D63" s="24"/>
      <c r="E63" s="25"/>
      <c r="F63" s="122"/>
      <c r="G63" s="123"/>
      <c r="H63" s="124"/>
    </row>
    <row r="64" spans="1:8" s="9" customFormat="1" ht="13">
      <c r="A64" s="27"/>
      <c r="B64" s="66"/>
      <c r="C64" s="67" t="s">
        <v>69</v>
      </c>
      <c r="D64" s="24"/>
      <c r="E64" s="25"/>
      <c r="F64" s="122"/>
      <c r="G64" s="123"/>
      <c r="H64" s="124"/>
    </row>
    <row r="65" spans="1:8" s="9" customFormat="1" ht="13">
      <c r="A65" s="115"/>
      <c r="B65" s="66"/>
      <c r="C65" s="67"/>
      <c r="D65" s="24"/>
      <c r="E65" s="25"/>
      <c r="F65" s="122"/>
      <c r="G65" s="123"/>
      <c r="H65" s="124"/>
    </row>
    <row r="66" spans="1:8" ht="12.5">
      <c r="A66" s="13">
        <f>A62+1</f>
        <v>20</v>
      </c>
      <c r="B66" s="13" t="s">
        <v>70</v>
      </c>
      <c r="C66" s="14" t="s">
        <v>71</v>
      </c>
      <c r="D66" s="24">
        <v>100</v>
      </c>
      <c r="E66" s="25" t="s">
        <v>62</v>
      </c>
      <c r="F66" s="122">
        <f>870</f>
        <v>870</v>
      </c>
      <c r="G66" s="123"/>
      <c r="H66" s="124">
        <f>ROUND(F66*G66/D66,2)</f>
        <v>0</v>
      </c>
    </row>
    <row r="67" spans="1:8" ht="13">
      <c r="A67" s="115"/>
      <c r="D67" s="24"/>
      <c r="E67" s="25"/>
      <c r="F67" s="122"/>
      <c r="G67" s="123"/>
      <c r="H67" s="124"/>
    </row>
    <row r="68" spans="1:8" s="9" customFormat="1" ht="13">
      <c r="A68" s="27"/>
      <c r="B68" s="66"/>
      <c r="C68" s="67" t="s">
        <v>72</v>
      </c>
      <c r="D68" s="24"/>
      <c r="E68" s="25"/>
      <c r="F68" s="122"/>
      <c r="G68" s="123"/>
      <c r="H68" s="124"/>
    </row>
    <row r="69" spans="1:8" s="9" customFormat="1" ht="13">
      <c r="A69" s="115"/>
      <c r="B69" s="66"/>
      <c r="C69" s="67"/>
      <c r="D69" s="24"/>
      <c r="E69" s="25"/>
      <c r="F69" s="122"/>
      <c r="G69" s="123"/>
      <c r="H69" s="124"/>
    </row>
    <row r="70" spans="1:8" s="87" customFormat="1" ht="41.5" customHeight="1">
      <c r="A70" s="13">
        <f>A66+1</f>
        <v>21</v>
      </c>
      <c r="B70" s="131" t="s">
        <v>73</v>
      </c>
      <c r="C70" s="14" t="s">
        <v>74</v>
      </c>
      <c r="D70" s="24">
        <v>100</v>
      </c>
      <c r="E70" s="25" t="s">
        <v>75</v>
      </c>
      <c r="F70" s="122">
        <v>6600</v>
      </c>
      <c r="G70" s="123"/>
      <c r="H70" s="124">
        <f>ROUND(F70*G70/D70,2)</f>
        <v>0</v>
      </c>
    </row>
    <row r="71" spans="1:8" s="11" customFormat="1" ht="13">
      <c r="A71" s="115"/>
      <c r="B71" s="81"/>
      <c r="C71" s="80"/>
      <c r="D71" s="80"/>
      <c r="E71" s="132"/>
      <c r="F71" s="54"/>
      <c r="G71" s="82"/>
      <c r="H71" s="53"/>
    </row>
    <row r="72" spans="1:8" ht="25">
      <c r="A72" s="13">
        <f>A70+1</f>
        <v>22</v>
      </c>
      <c r="B72" s="15" t="s">
        <v>76</v>
      </c>
      <c r="C72" s="14" t="s">
        <v>77</v>
      </c>
      <c r="D72" s="24">
        <v>1</v>
      </c>
      <c r="E72" s="25" t="s">
        <v>62</v>
      </c>
      <c r="F72" s="122">
        <v>110</v>
      </c>
      <c r="G72" s="53"/>
      <c r="H72" s="124">
        <f>ROUND(F72*G72/D72,2)</f>
        <v>0</v>
      </c>
    </row>
    <row r="73" spans="1:8" ht="12.5">
      <c r="A73" s="13"/>
      <c r="B73" s="78"/>
      <c r="C73" s="16"/>
      <c r="D73" s="24"/>
      <c r="E73" s="25"/>
      <c r="F73" s="122"/>
      <c r="G73" s="53"/>
      <c r="H73" s="124"/>
    </row>
    <row r="74" spans="1:8" ht="25">
      <c r="A74" s="13">
        <f>A72+1</f>
        <v>23</v>
      </c>
      <c r="B74" s="15" t="s">
        <v>78</v>
      </c>
      <c r="C74" s="14" t="s">
        <v>79</v>
      </c>
      <c r="D74" s="24">
        <v>1</v>
      </c>
      <c r="E74" s="25" t="s">
        <v>62</v>
      </c>
      <c r="F74" s="122">
        <v>120</v>
      </c>
      <c r="G74" s="53"/>
      <c r="H74" s="124">
        <f>ROUND(F74*G74/D74,2)</f>
        <v>0</v>
      </c>
    </row>
    <row r="75" spans="1:8" ht="12.5">
      <c r="A75" s="13"/>
      <c r="B75" s="13"/>
      <c r="C75" s="14"/>
      <c r="D75" s="24"/>
      <c r="E75" s="25"/>
      <c r="F75" s="122"/>
      <c r="G75" s="123"/>
      <c r="H75" s="124"/>
    </row>
    <row r="76" spans="1:8" s="9" customFormat="1" ht="13">
      <c r="A76" s="115"/>
      <c r="B76" s="66"/>
      <c r="C76" s="67" t="s">
        <v>80</v>
      </c>
      <c r="D76" s="24"/>
      <c r="E76" s="25"/>
      <c r="F76" s="122"/>
      <c r="G76" s="123"/>
      <c r="H76" s="124"/>
    </row>
    <row r="77" spans="1:8" s="9" customFormat="1" ht="13">
      <c r="A77" s="115"/>
      <c r="B77" s="66"/>
      <c r="C77" s="67"/>
      <c r="D77" s="24"/>
      <c r="E77" s="25"/>
      <c r="F77" s="122"/>
      <c r="G77" s="123"/>
      <c r="H77" s="124"/>
    </row>
    <row r="78" spans="1:8" ht="25">
      <c r="A78" s="13">
        <f>A74+1</f>
        <v>24</v>
      </c>
      <c r="B78" s="15" t="s">
        <v>81</v>
      </c>
      <c r="C78" s="14" t="s">
        <v>82</v>
      </c>
      <c r="D78" s="24">
        <v>100</v>
      </c>
      <c r="E78" s="25" t="s">
        <v>51</v>
      </c>
      <c r="F78" s="122">
        <f>230</f>
        <v>230</v>
      </c>
      <c r="G78" s="123"/>
      <c r="H78" s="124">
        <f>ROUND(F78*G78/D78,2)</f>
        <v>0</v>
      </c>
    </row>
    <row r="79" spans="1:8" ht="13">
      <c r="A79" s="115"/>
      <c r="C79" s="16"/>
      <c r="D79" s="24"/>
      <c r="E79" s="25"/>
      <c r="F79" s="122"/>
      <c r="G79" s="123"/>
      <c r="H79" s="124"/>
    </row>
    <row r="80" spans="1:8" s="9" customFormat="1" ht="25">
      <c r="A80" s="13">
        <f>A78+1</f>
        <v>25</v>
      </c>
      <c r="B80" s="15" t="s">
        <v>83</v>
      </c>
      <c r="C80" s="14" t="s">
        <v>84</v>
      </c>
      <c r="D80" s="24">
        <v>100</v>
      </c>
      <c r="E80" s="25" t="s">
        <v>51</v>
      </c>
      <c r="F80" s="122">
        <f>870</f>
        <v>870</v>
      </c>
      <c r="G80" s="123"/>
      <c r="H80" s="124">
        <f>ROUND(F80*G80/D80,2)</f>
        <v>0</v>
      </c>
    </row>
    <row r="81" spans="1:8" s="9" customFormat="1" ht="13">
      <c r="A81" s="115"/>
      <c r="B81" s="78"/>
      <c r="C81" s="16"/>
      <c r="D81" s="24"/>
      <c r="E81" s="25"/>
      <c r="F81" s="122"/>
      <c r="G81" s="53"/>
      <c r="H81" s="124"/>
    </row>
    <row r="82" spans="1:8" s="9" customFormat="1" ht="37.5">
      <c r="A82" s="13">
        <f>A80+1</f>
        <v>26</v>
      </c>
      <c r="B82" s="15" t="s">
        <v>85</v>
      </c>
      <c r="C82" s="14" t="s">
        <v>86</v>
      </c>
      <c r="D82" s="24">
        <v>100</v>
      </c>
      <c r="E82" s="25" t="s">
        <v>51</v>
      </c>
      <c r="F82" s="122">
        <f>F80*2</f>
        <v>1740</v>
      </c>
      <c r="G82" s="123"/>
      <c r="H82" s="124">
        <f>ROUND(F82*G82/D82,2)</f>
        <v>0</v>
      </c>
    </row>
    <row r="83" spans="1:8" s="9" customFormat="1" ht="13">
      <c r="A83" s="27"/>
      <c r="B83" s="78"/>
      <c r="C83" s="16"/>
      <c r="D83" s="24"/>
      <c r="E83" s="25"/>
      <c r="F83" s="122"/>
      <c r="G83" s="123"/>
      <c r="H83" s="124"/>
    </row>
    <row r="84" spans="1:8" s="9" customFormat="1" ht="13">
      <c r="A84" s="68"/>
      <c r="B84" s="66"/>
      <c r="C84" s="67" t="s">
        <v>87</v>
      </c>
      <c r="D84" s="24"/>
      <c r="E84" s="25"/>
      <c r="F84" s="122"/>
      <c r="G84" s="123"/>
      <c r="H84" s="124"/>
    </row>
    <row r="85" spans="1:8" s="9" customFormat="1" ht="13">
      <c r="A85" s="115"/>
      <c r="B85" s="66"/>
      <c r="C85" s="67"/>
      <c r="D85" s="24"/>
      <c r="E85" s="25"/>
      <c r="F85" s="122"/>
      <c r="G85" s="123"/>
      <c r="H85" s="124"/>
    </row>
    <row r="86" spans="1:8" ht="37.5">
      <c r="A86" s="13">
        <f>A82+1</f>
        <v>27</v>
      </c>
      <c r="B86" s="15" t="s">
        <v>88</v>
      </c>
      <c r="C86" s="14" t="s">
        <v>89</v>
      </c>
      <c r="D86" s="24">
        <v>100</v>
      </c>
      <c r="E86" s="25" t="s">
        <v>90</v>
      </c>
      <c r="F86" s="122">
        <v>14670</v>
      </c>
      <c r="G86" s="123"/>
      <c r="H86" s="124">
        <f>ROUND(F86*G86/D86,2)</f>
        <v>0</v>
      </c>
    </row>
    <row r="87" spans="1:8" ht="12.5">
      <c r="A87" s="27"/>
      <c r="B87" s="15"/>
      <c r="C87" s="14"/>
      <c r="D87" s="24"/>
      <c r="E87" s="25"/>
      <c r="F87" s="122"/>
      <c r="G87" s="123"/>
      <c r="H87" s="124"/>
    </row>
    <row r="88" spans="1:8" ht="50">
      <c r="A88" s="13">
        <f>A86+1</f>
        <v>28</v>
      </c>
      <c r="B88" s="15" t="s">
        <v>91</v>
      </c>
      <c r="C88" s="14" t="s">
        <v>92</v>
      </c>
      <c r="D88" s="24">
        <v>1</v>
      </c>
      <c r="E88" s="25" t="s">
        <v>90</v>
      </c>
      <c r="F88" s="122">
        <v>90</v>
      </c>
      <c r="G88" s="123"/>
      <c r="H88" s="124">
        <f>ROUND(F88*G88/D88,2)</f>
        <v>0</v>
      </c>
    </row>
    <row r="89" spans="1:8" ht="12.5">
      <c r="A89" s="13"/>
      <c r="B89" s="15"/>
      <c r="C89" s="14"/>
      <c r="D89" s="24"/>
      <c r="E89" s="25"/>
      <c r="F89" s="122"/>
      <c r="G89" s="123"/>
      <c r="H89" s="124"/>
    </row>
    <row r="90" spans="1:8" s="17" customFormat="1" ht="13">
      <c r="A90" s="112" t="s">
        <v>93</v>
      </c>
      <c r="B90" s="106"/>
      <c r="C90" s="107" t="s">
        <v>94</v>
      </c>
      <c r="D90" s="108"/>
      <c r="E90" s="109"/>
      <c r="F90" s="110"/>
      <c r="G90" s="111"/>
      <c r="H90" s="111"/>
    </row>
    <row r="91" spans="1:8" ht="13">
      <c r="A91" s="105"/>
      <c r="B91" s="106"/>
      <c r="C91" s="113"/>
      <c r="D91" s="114"/>
      <c r="E91" s="109"/>
      <c r="F91" s="110"/>
    </row>
    <row r="92" spans="1:8" s="9" customFormat="1" ht="13">
      <c r="A92" s="115"/>
      <c r="B92" s="66"/>
      <c r="C92" s="67" t="s">
        <v>21</v>
      </c>
      <c r="D92" s="108"/>
      <c r="E92" s="116"/>
      <c r="F92" s="117"/>
      <c r="G92" s="118"/>
      <c r="H92" s="118"/>
    </row>
    <row r="93" spans="1:8" ht="12.5">
      <c r="B93" s="119"/>
      <c r="E93" s="121"/>
      <c r="G93" s="53"/>
      <c r="H93" s="53"/>
    </row>
    <row r="94" spans="1:8" ht="25">
      <c r="A94" s="27">
        <f>A88+1</f>
        <v>29</v>
      </c>
      <c r="B94" s="13" t="s">
        <v>22</v>
      </c>
      <c r="C94" s="14" t="s">
        <v>23</v>
      </c>
      <c r="D94" s="24">
        <v>1000</v>
      </c>
      <c r="E94" s="25" t="s">
        <v>24</v>
      </c>
      <c r="F94" s="122">
        <v>65</v>
      </c>
      <c r="G94" s="123"/>
      <c r="H94" s="124">
        <f>ROUND(F94*G94/D94,2)</f>
        <v>0</v>
      </c>
    </row>
    <row r="95" spans="1:8" ht="12.5">
      <c r="B95" s="70"/>
      <c r="E95" s="121"/>
      <c r="F95" s="122"/>
      <c r="G95" s="123"/>
      <c r="H95" s="124"/>
    </row>
    <row r="96" spans="1:8" ht="25">
      <c r="A96" s="27">
        <f>A94+1</f>
        <v>30</v>
      </c>
      <c r="B96" s="13" t="s">
        <v>31</v>
      </c>
      <c r="C96" s="14" t="s">
        <v>32</v>
      </c>
      <c r="D96" s="24">
        <v>1000</v>
      </c>
      <c r="E96" s="25" t="s">
        <v>24</v>
      </c>
      <c r="F96" s="122">
        <v>170</v>
      </c>
      <c r="G96" s="123"/>
      <c r="H96" s="124">
        <f>ROUND(F96*G96/D96,2)</f>
        <v>0</v>
      </c>
    </row>
    <row r="97" spans="1:8" ht="12.5">
      <c r="D97" s="24"/>
      <c r="E97" s="25"/>
      <c r="F97" s="122"/>
      <c r="G97" s="123"/>
      <c r="H97" s="124"/>
    </row>
    <row r="98" spans="1:8" s="9" customFormat="1" ht="13">
      <c r="A98" s="115"/>
      <c r="B98" s="66"/>
      <c r="C98" s="67" t="s">
        <v>33</v>
      </c>
      <c r="D98" s="24"/>
      <c r="E98" s="25"/>
      <c r="F98" s="122"/>
      <c r="G98" s="123"/>
      <c r="H98" s="124"/>
    </row>
    <row r="99" spans="1:8" s="9" customFormat="1" ht="13">
      <c r="A99" s="115"/>
      <c r="B99" s="66"/>
      <c r="C99" s="67"/>
      <c r="D99" s="24"/>
      <c r="E99" s="25"/>
      <c r="F99" s="122"/>
      <c r="G99" s="123"/>
      <c r="H99" s="124"/>
    </row>
    <row r="100" spans="1:8" ht="25">
      <c r="A100" s="27">
        <f>A96+1</f>
        <v>31</v>
      </c>
      <c r="B100" s="13" t="s">
        <v>34</v>
      </c>
      <c r="C100" s="14" t="s">
        <v>35</v>
      </c>
      <c r="D100" s="24">
        <v>100</v>
      </c>
      <c r="E100" s="25" t="s">
        <v>36</v>
      </c>
      <c r="F100" s="122">
        <v>10</v>
      </c>
      <c r="G100" s="123"/>
      <c r="H100" s="124">
        <f>ROUND(F100*G100/D100,2)</f>
        <v>0</v>
      </c>
    </row>
    <row r="101" spans="1:8" s="2" customFormat="1" ht="13">
      <c r="A101" s="50"/>
      <c r="B101" s="127"/>
      <c r="C101" s="126"/>
      <c r="D101" s="24"/>
      <c r="E101" s="25"/>
      <c r="F101" s="122"/>
      <c r="G101" s="123"/>
      <c r="H101" s="124"/>
    </row>
    <row r="102" spans="1:8" ht="25">
      <c r="A102" s="27">
        <f>A100+1</f>
        <v>32</v>
      </c>
      <c r="B102" s="13" t="s">
        <v>37</v>
      </c>
      <c r="C102" s="14" t="s">
        <v>38</v>
      </c>
      <c r="D102" s="24">
        <v>100</v>
      </c>
      <c r="E102" s="25" t="s">
        <v>39</v>
      </c>
      <c r="F102" s="122">
        <v>60</v>
      </c>
      <c r="G102" s="123"/>
      <c r="H102" s="124">
        <f>ROUND(F102*G102/D102,2)</f>
        <v>0</v>
      </c>
    </row>
    <row r="103" spans="1:8" s="2" customFormat="1" ht="12.5">
      <c r="A103" s="27"/>
      <c r="B103" s="13"/>
      <c r="C103" s="14"/>
      <c r="D103" s="24"/>
      <c r="E103" s="25"/>
      <c r="F103" s="122"/>
      <c r="G103" s="123"/>
      <c r="H103" s="124"/>
    </row>
    <row r="104" spans="1:8" ht="25">
      <c r="A104" s="27">
        <f>A102+1</f>
        <v>33</v>
      </c>
      <c r="B104" s="13" t="s">
        <v>40</v>
      </c>
      <c r="C104" s="14" t="s">
        <v>41</v>
      </c>
      <c r="D104" s="24">
        <v>100</v>
      </c>
      <c r="E104" s="25" t="s">
        <v>39</v>
      </c>
      <c r="F104" s="122">
        <v>10</v>
      </c>
      <c r="G104" s="123"/>
      <c r="H104" s="124">
        <f>ROUND(F104*G104/D104,2)</f>
        <v>0</v>
      </c>
    </row>
    <row r="105" spans="1:8" ht="12.5">
      <c r="A105" s="27"/>
      <c r="D105" s="24"/>
      <c r="E105" s="25"/>
      <c r="F105" s="122"/>
      <c r="G105" s="123"/>
      <c r="H105" s="124"/>
    </row>
    <row r="106" spans="1:8" ht="25">
      <c r="A106" s="27">
        <f>A104+1</f>
        <v>34</v>
      </c>
      <c r="B106" s="13" t="s">
        <v>42</v>
      </c>
      <c r="C106" s="14" t="s">
        <v>43</v>
      </c>
      <c r="D106" s="24">
        <v>100</v>
      </c>
      <c r="E106" s="25" t="s">
        <v>36</v>
      </c>
      <c r="F106" s="122">
        <v>25</v>
      </c>
      <c r="G106" s="123"/>
      <c r="H106" s="124">
        <f>ROUND(F106*G106/D106,2)</f>
        <v>0</v>
      </c>
    </row>
    <row r="107" spans="1:8" ht="12.5">
      <c r="A107" s="27"/>
      <c r="D107" s="24"/>
      <c r="E107" s="25"/>
      <c r="F107" s="122"/>
      <c r="G107" s="53"/>
      <c r="H107" s="124"/>
    </row>
    <row r="108" spans="1:8" ht="37.5">
      <c r="A108" s="27">
        <f>A106+1</f>
        <v>35</v>
      </c>
      <c r="B108" s="13" t="s">
        <v>44</v>
      </c>
      <c r="C108" s="14" t="s">
        <v>45</v>
      </c>
      <c r="D108" s="24">
        <v>100</v>
      </c>
      <c r="E108" s="25" t="s">
        <v>46</v>
      </c>
      <c r="F108" s="122">
        <v>90</v>
      </c>
      <c r="G108" s="123"/>
      <c r="H108" s="124">
        <f>ROUND(F108*G108/D108,2)</f>
        <v>0</v>
      </c>
    </row>
    <row r="109" spans="1:8" ht="12.5">
      <c r="A109" s="27"/>
      <c r="D109" s="24"/>
      <c r="E109" s="25"/>
      <c r="F109" s="122"/>
      <c r="G109" s="128"/>
      <c r="H109" s="124"/>
    </row>
    <row r="110" spans="1:8" ht="37.5">
      <c r="A110" s="27">
        <f>A108+1</f>
        <v>36</v>
      </c>
      <c r="B110" s="13" t="s">
        <v>47</v>
      </c>
      <c r="C110" s="14" t="s">
        <v>48</v>
      </c>
      <c r="D110" s="24">
        <v>100</v>
      </c>
      <c r="E110" s="25" t="s">
        <v>46</v>
      </c>
      <c r="F110" s="122">
        <v>40</v>
      </c>
      <c r="G110" s="123"/>
      <c r="H110" s="124">
        <f>ROUND(F110*G110/D110,2)</f>
        <v>0</v>
      </c>
    </row>
    <row r="111" spans="1:8" ht="12.5">
      <c r="A111" s="27"/>
      <c r="C111" s="16"/>
      <c r="D111" s="24"/>
      <c r="E111" s="25"/>
      <c r="F111" s="122"/>
      <c r="G111" s="123"/>
      <c r="H111" s="124"/>
    </row>
    <row r="112" spans="1:8" ht="37.5">
      <c r="A112" s="27">
        <f>A110+1</f>
        <v>37</v>
      </c>
      <c r="B112" s="69" t="s">
        <v>52</v>
      </c>
      <c r="C112" s="14" t="s">
        <v>53</v>
      </c>
      <c r="D112" s="24">
        <v>100</v>
      </c>
      <c r="E112" s="25" t="s">
        <v>51</v>
      </c>
      <c r="F112" s="122">
        <v>40</v>
      </c>
      <c r="G112" s="123"/>
      <c r="H112" s="124">
        <f>ROUND(F112*G112/D112,2)</f>
        <v>0</v>
      </c>
    </row>
    <row r="113" spans="1:8" ht="12.5">
      <c r="A113" s="27"/>
      <c r="D113" s="24"/>
      <c r="E113" s="25"/>
      <c r="F113" s="122"/>
      <c r="G113" s="123"/>
      <c r="H113" s="124"/>
    </row>
    <row r="114" spans="1:8" s="9" customFormat="1" ht="13">
      <c r="A114" s="115"/>
      <c r="B114" s="66"/>
      <c r="C114" s="67" t="s">
        <v>54</v>
      </c>
      <c r="D114" s="24"/>
      <c r="E114" s="25"/>
      <c r="F114" s="122"/>
      <c r="G114" s="123"/>
      <c r="H114" s="124"/>
    </row>
    <row r="115" spans="1:8" s="9" customFormat="1" ht="13">
      <c r="A115" s="115"/>
      <c r="B115" s="66"/>
      <c r="C115" s="67"/>
      <c r="D115" s="24"/>
      <c r="E115" s="25"/>
      <c r="F115" s="122"/>
      <c r="G115" s="123"/>
      <c r="H115" s="124"/>
    </row>
    <row r="116" spans="1:8" ht="25">
      <c r="A116" s="27">
        <f>A112+1</f>
        <v>38</v>
      </c>
      <c r="B116" s="13" t="s">
        <v>55</v>
      </c>
      <c r="C116" s="14" t="s">
        <v>56</v>
      </c>
      <c r="D116" s="24">
        <v>100</v>
      </c>
      <c r="E116" s="25" t="s">
        <v>36</v>
      </c>
      <c r="F116" s="122">
        <v>90</v>
      </c>
      <c r="G116" s="123"/>
      <c r="H116" s="124">
        <f>ROUND(F116*G116/D116,2)</f>
        <v>0</v>
      </c>
    </row>
    <row r="117" spans="1:8" ht="13">
      <c r="A117" s="115"/>
      <c r="B117" s="16"/>
      <c r="C117" s="16"/>
      <c r="D117" s="24"/>
      <c r="E117" s="25"/>
      <c r="F117" s="122"/>
      <c r="G117" s="123"/>
      <c r="H117" s="124"/>
    </row>
    <row r="118" spans="1:8" s="9" customFormat="1" ht="13">
      <c r="A118" s="13"/>
      <c r="B118" s="66"/>
      <c r="C118" s="67" t="s">
        <v>57</v>
      </c>
      <c r="D118" s="24"/>
      <c r="E118" s="25"/>
      <c r="F118" s="122"/>
      <c r="G118" s="123"/>
      <c r="H118" s="124"/>
    </row>
    <row r="119" spans="1:8" s="1" customFormat="1" ht="12.5">
      <c r="A119" s="129"/>
      <c r="B119" s="129"/>
      <c r="C119" s="14"/>
      <c r="D119" s="24"/>
      <c r="E119" s="25"/>
      <c r="F119" s="122"/>
      <c r="G119" s="123"/>
      <c r="H119" s="124"/>
    </row>
    <row r="120" spans="1:8" ht="25">
      <c r="A120" s="27">
        <f>A116+1</f>
        <v>39</v>
      </c>
      <c r="B120" s="13" t="s">
        <v>58</v>
      </c>
      <c r="C120" s="14" t="s">
        <v>59</v>
      </c>
      <c r="D120" s="24">
        <v>100</v>
      </c>
      <c r="E120" s="25" t="s">
        <v>39</v>
      </c>
      <c r="F120" s="122">
        <v>30</v>
      </c>
      <c r="G120" s="123"/>
      <c r="H120" s="124">
        <f>ROUND(F120*G120/D120,2)</f>
        <v>0</v>
      </c>
    </row>
    <row r="121" spans="1:8" ht="13">
      <c r="A121" s="115"/>
      <c r="B121" s="16"/>
      <c r="C121" s="16"/>
      <c r="D121" s="24"/>
      <c r="E121" s="25"/>
      <c r="F121" s="122"/>
      <c r="G121" s="123"/>
      <c r="H121" s="124"/>
    </row>
    <row r="122" spans="1:8" ht="62.5">
      <c r="A122" s="13">
        <f>A116+1</f>
        <v>39</v>
      </c>
      <c r="B122" s="21" t="s">
        <v>67</v>
      </c>
      <c r="C122" s="14" t="s">
        <v>68</v>
      </c>
      <c r="D122" s="24">
        <v>100</v>
      </c>
      <c r="E122" s="25" t="s">
        <v>51</v>
      </c>
      <c r="F122" s="122">
        <v>50</v>
      </c>
      <c r="G122" s="123"/>
      <c r="H122" s="124">
        <f>ROUND(F122*G122/D122,2)</f>
        <v>0</v>
      </c>
    </row>
    <row r="123" spans="1:8" ht="13">
      <c r="A123" s="39"/>
      <c r="D123" s="24"/>
      <c r="E123" s="25"/>
      <c r="F123" s="122"/>
      <c r="G123" s="123"/>
      <c r="H123" s="124"/>
    </row>
    <row r="124" spans="1:8" s="9" customFormat="1" ht="13">
      <c r="A124" s="27"/>
      <c r="B124" s="66"/>
      <c r="C124" s="67" t="s">
        <v>69</v>
      </c>
      <c r="D124" s="24"/>
      <c r="E124" s="25"/>
      <c r="F124" s="122"/>
      <c r="G124" s="123"/>
      <c r="H124" s="124"/>
    </row>
    <row r="125" spans="1:8" s="9" customFormat="1" ht="13">
      <c r="A125" s="115"/>
      <c r="B125" s="66"/>
      <c r="C125" s="67"/>
      <c r="D125" s="24"/>
      <c r="E125" s="25"/>
      <c r="F125" s="122"/>
      <c r="G125" s="123"/>
      <c r="H125" s="124"/>
    </row>
    <row r="126" spans="1:8" ht="12.5">
      <c r="A126" s="13">
        <f>A122+1</f>
        <v>40</v>
      </c>
      <c r="B126" s="13" t="s">
        <v>70</v>
      </c>
      <c r="C126" s="14" t="s">
        <v>71</v>
      </c>
      <c r="D126" s="24">
        <v>100</v>
      </c>
      <c r="E126" s="25" t="s">
        <v>62</v>
      </c>
      <c r="F126" s="122">
        <v>80</v>
      </c>
      <c r="G126" s="123"/>
      <c r="H126" s="124">
        <f>ROUND(F126*G126/D126,2)</f>
        <v>0</v>
      </c>
    </row>
    <row r="127" spans="1:8" ht="13">
      <c r="A127" s="115"/>
      <c r="D127" s="24"/>
      <c r="E127" s="25"/>
      <c r="F127" s="122"/>
      <c r="G127" s="123"/>
      <c r="H127" s="124"/>
    </row>
    <row r="128" spans="1:8" s="9" customFormat="1" ht="13">
      <c r="A128" s="115"/>
      <c r="B128" s="66"/>
      <c r="C128" s="67" t="s">
        <v>80</v>
      </c>
      <c r="D128" s="24"/>
      <c r="E128" s="25"/>
      <c r="F128" s="122"/>
      <c r="G128" s="123"/>
      <c r="H128" s="124"/>
    </row>
    <row r="129" spans="1:8" s="9" customFormat="1" ht="13">
      <c r="A129" s="115"/>
      <c r="B129" s="66"/>
      <c r="C129" s="67"/>
      <c r="D129" s="24"/>
      <c r="E129" s="25"/>
      <c r="F129" s="122"/>
      <c r="G129" s="123"/>
      <c r="H129" s="124"/>
    </row>
    <row r="130" spans="1:8" ht="25">
      <c r="A130" s="13">
        <f>A126+1</f>
        <v>41</v>
      </c>
      <c r="B130" s="15" t="s">
        <v>81</v>
      </c>
      <c r="C130" s="14" t="s">
        <v>82</v>
      </c>
      <c r="D130" s="24">
        <v>100</v>
      </c>
      <c r="E130" s="25" t="s">
        <v>51</v>
      </c>
      <c r="F130" s="122">
        <v>30</v>
      </c>
      <c r="G130" s="123"/>
      <c r="H130" s="124">
        <f>ROUND(F130*G130/D130,2)</f>
        <v>0</v>
      </c>
    </row>
    <row r="131" spans="1:8" ht="13">
      <c r="A131" s="115"/>
      <c r="C131" s="16"/>
      <c r="D131" s="24"/>
      <c r="E131" s="25"/>
      <c r="F131" s="122"/>
      <c r="G131" s="123"/>
      <c r="H131" s="124"/>
    </row>
    <row r="132" spans="1:8" s="9" customFormat="1" ht="25">
      <c r="A132" s="13">
        <f>A130+1</f>
        <v>42</v>
      </c>
      <c r="B132" s="15" t="s">
        <v>83</v>
      </c>
      <c r="C132" s="14" t="s">
        <v>84</v>
      </c>
      <c r="D132" s="24">
        <v>100</v>
      </c>
      <c r="E132" s="25" t="s">
        <v>51</v>
      </c>
      <c r="F132" s="122">
        <v>80</v>
      </c>
      <c r="G132" s="123"/>
      <c r="H132" s="124">
        <f>ROUND(F132*G132/D132,2)</f>
        <v>0</v>
      </c>
    </row>
    <row r="133" spans="1:8" s="9" customFormat="1" ht="13">
      <c r="A133" s="115"/>
      <c r="B133" s="78"/>
      <c r="C133" s="16"/>
      <c r="D133" s="24"/>
      <c r="E133" s="25"/>
      <c r="F133" s="122"/>
      <c r="G133" s="53"/>
      <c r="H133" s="124"/>
    </row>
    <row r="134" spans="1:8" s="9" customFormat="1" ht="37.5">
      <c r="A134" s="13">
        <f>A132+1</f>
        <v>43</v>
      </c>
      <c r="B134" s="15" t="s">
        <v>85</v>
      </c>
      <c r="C134" s="14" t="s">
        <v>86</v>
      </c>
      <c r="D134" s="24">
        <v>100</v>
      </c>
      <c r="E134" s="25" t="s">
        <v>51</v>
      </c>
      <c r="F134" s="122">
        <f>F132*2</f>
        <v>160</v>
      </c>
      <c r="G134" s="123"/>
      <c r="H134" s="124">
        <f>ROUND(F134*G134/D134,2)</f>
        <v>0</v>
      </c>
    </row>
    <row r="135" spans="1:8" s="9" customFormat="1" ht="13">
      <c r="A135" s="27"/>
      <c r="B135" s="78"/>
      <c r="C135" s="16"/>
      <c r="D135" s="24"/>
      <c r="E135" s="25"/>
      <c r="F135" s="122"/>
      <c r="G135" s="123"/>
      <c r="H135" s="124"/>
    </row>
    <row r="136" spans="1:8" s="9" customFormat="1" ht="13">
      <c r="A136" s="68"/>
      <c r="B136" s="66"/>
      <c r="C136" s="67" t="s">
        <v>87</v>
      </c>
      <c r="D136" s="24"/>
      <c r="E136" s="25"/>
      <c r="F136" s="122"/>
      <c r="G136" s="123"/>
      <c r="H136" s="124"/>
    </row>
    <row r="137" spans="1:8" s="9" customFormat="1" ht="13">
      <c r="A137" s="115"/>
      <c r="B137" s="66"/>
      <c r="C137" s="67"/>
      <c r="D137" s="24"/>
      <c r="E137" s="25"/>
      <c r="F137" s="122"/>
      <c r="G137" s="123"/>
      <c r="H137" s="124"/>
    </row>
    <row r="138" spans="1:8" ht="37.5">
      <c r="A138" s="13">
        <f>A134+1</f>
        <v>44</v>
      </c>
      <c r="B138" s="15" t="s">
        <v>88</v>
      </c>
      <c r="C138" s="14" t="s">
        <v>89</v>
      </c>
      <c r="D138" s="24">
        <v>100</v>
      </c>
      <c r="E138" s="25" t="s">
        <v>90</v>
      </c>
      <c r="F138" s="122">
        <v>265</v>
      </c>
      <c r="G138" s="123"/>
      <c r="H138" s="124">
        <f>ROUND(F138*G138/D138,2)</f>
        <v>0</v>
      </c>
    </row>
    <row r="139" spans="1:8" ht="12.5">
      <c r="A139" s="27"/>
      <c r="B139" s="15"/>
      <c r="C139" s="14"/>
      <c r="D139" s="24"/>
      <c r="E139" s="25"/>
      <c r="F139" s="122"/>
      <c r="G139" s="123"/>
      <c r="H139" s="124"/>
    </row>
    <row r="140" spans="1:8" ht="50">
      <c r="A140" s="13">
        <f>A138+1</f>
        <v>45</v>
      </c>
      <c r="B140" s="15" t="s">
        <v>91</v>
      </c>
      <c r="C140" s="14" t="s">
        <v>92</v>
      </c>
      <c r="D140" s="24">
        <v>1</v>
      </c>
      <c r="E140" s="25" t="s">
        <v>90</v>
      </c>
      <c r="F140" s="122">
        <v>10</v>
      </c>
      <c r="G140" s="123"/>
      <c r="H140" s="124">
        <f>ROUND(F140*G140/D140,2)</f>
        <v>0</v>
      </c>
    </row>
    <row r="141" spans="1:8" ht="12.5">
      <c r="A141" s="13"/>
      <c r="B141" s="15"/>
      <c r="C141" s="14"/>
      <c r="D141" s="24"/>
      <c r="E141" s="25"/>
      <c r="F141" s="122"/>
      <c r="G141" s="123"/>
      <c r="H141" s="124"/>
    </row>
    <row r="142" spans="1:8" s="17" customFormat="1" ht="13">
      <c r="A142" s="112" t="s">
        <v>95</v>
      </c>
      <c r="B142" s="106"/>
      <c r="C142" s="107" t="s">
        <v>96</v>
      </c>
      <c r="D142" s="108"/>
      <c r="E142" s="109"/>
      <c r="F142" s="110"/>
      <c r="G142" s="111"/>
      <c r="H142" s="111"/>
    </row>
    <row r="143" spans="1:8" ht="13">
      <c r="A143" s="105"/>
      <c r="B143" s="106"/>
      <c r="C143" s="113"/>
      <c r="D143" s="114"/>
      <c r="E143" s="109"/>
      <c r="F143" s="110"/>
    </row>
    <row r="144" spans="1:8" s="9" customFormat="1" ht="13">
      <c r="A144" s="115"/>
      <c r="B144" s="66"/>
      <c r="C144" s="67" t="s">
        <v>21</v>
      </c>
      <c r="D144" s="108"/>
      <c r="E144" s="116"/>
      <c r="F144" s="117"/>
      <c r="G144" s="118"/>
      <c r="H144" s="118"/>
    </row>
    <row r="145" spans="1:8" ht="12.5">
      <c r="B145" s="119"/>
      <c r="E145" s="121"/>
      <c r="G145" s="53"/>
      <c r="H145" s="53"/>
    </row>
    <row r="146" spans="1:8" ht="25">
      <c r="A146" s="27">
        <f>A140+1</f>
        <v>46</v>
      </c>
      <c r="B146" s="13" t="s">
        <v>22</v>
      </c>
      <c r="C146" s="14" t="s">
        <v>23</v>
      </c>
      <c r="D146" s="24">
        <v>1000</v>
      </c>
      <c r="E146" s="25" t="s">
        <v>24</v>
      </c>
      <c r="F146" s="122">
        <v>250</v>
      </c>
      <c r="G146" s="123"/>
      <c r="H146" s="124">
        <f>ROUND(F146*G146/D146,2)</f>
        <v>0</v>
      </c>
    </row>
    <row r="147" spans="1:8" ht="12.5">
      <c r="B147" s="70"/>
      <c r="E147" s="121"/>
      <c r="F147" s="122"/>
      <c r="G147" s="123"/>
      <c r="H147" s="124"/>
    </row>
    <row r="148" spans="1:8" ht="25">
      <c r="A148" s="27">
        <f>A146+1</f>
        <v>47</v>
      </c>
      <c r="B148" s="13" t="s">
        <v>31</v>
      </c>
      <c r="C148" s="14" t="s">
        <v>32</v>
      </c>
      <c r="D148" s="24">
        <v>1000</v>
      </c>
      <c r="E148" s="25" t="s">
        <v>24</v>
      </c>
      <c r="F148" s="122">
        <v>380</v>
      </c>
      <c r="G148" s="123"/>
      <c r="H148" s="124">
        <f>ROUND(F148*G148/D148,2)</f>
        <v>0</v>
      </c>
    </row>
    <row r="149" spans="1:8" ht="12.5">
      <c r="D149" s="24"/>
      <c r="E149" s="25"/>
      <c r="F149" s="122"/>
      <c r="G149" s="123"/>
      <c r="H149" s="124"/>
    </row>
    <row r="150" spans="1:8" s="9" customFormat="1" ht="13">
      <c r="A150" s="115"/>
      <c r="B150" s="66"/>
      <c r="C150" s="67" t="s">
        <v>33</v>
      </c>
      <c r="D150" s="24"/>
      <c r="E150" s="25"/>
      <c r="F150" s="122"/>
      <c r="G150" s="123"/>
      <c r="H150" s="124"/>
    </row>
    <row r="151" spans="1:8" s="9" customFormat="1" ht="13">
      <c r="A151" s="115"/>
      <c r="B151" s="66"/>
      <c r="C151" s="67"/>
      <c r="D151" s="24"/>
      <c r="E151" s="25"/>
      <c r="F151" s="122"/>
      <c r="G151" s="123"/>
      <c r="H151" s="124"/>
    </row>
    <row r="152" spans="1:8" ht="25">
      <c r="A152" s="27">
        <f>A148+1</f>
        <v>48</v>
      </c>
      <c r="B152" s="13" t="s">
        <v>34</v>
      </c>
      <c r="C152" s="14" t="s">
        <v>35</v>
      </c>
      <c r="D152" s="24">
        <v>100</v>
      </c>
      <c r="E152" s="25" t="s">
        <v>36</v>
      </c>
      <c r="F152" s="122">
        <v>80</v>
      </c>
      <c r="G152" s="123"/>
      <c r="H152" s="124">
        <f>ROUND(F152*G152/D152,2)</f>
        <v>0</v>
      </c>
    </row>
    <row r="153" spans="1:8" s="2" customFormat="1" ht="13">
      <c r="A153" s="50"/>
      <c r="B153" s="127"/>
      <c r="C153" s="126"/>
      <c r="D153" s="24"/>
      <c r="E153" s="25"/>
      <c r="F153" s="122"/>
      <c r="G153" s="123"/>
      <c r="H153" s="124"/>
    </row>
    <row r="154" spans="1:8" ht="25">
      <c r="A154" s="27">
        <f>A152+1</f>
        <v>49</v>
      </c>
      <c r="B154" s="13" t="s">
        <v>37</v>
      </c>
      <c r="C154" s="14" t="s">
        <v>38</v>
      </c>
      <c r="D154" s="24">
        <v>100</v>
      </c>
      <c r="E154" s="25" t="s">
        <v>39</v>
      </c>
      <c r="F154" s="122">
        <v>100</v>
      </c>
      <c r="G154" s="123"/>
      <c r="H154" s="124">
        <f>ROUND(F154*G154/D154,2)</f>
        <v>0</v>
      </c>
    </row>
    <row r="155" spans="1:8" s="2" customFormat="1" ht="12.5">
      <c r="A155" s="27"/>
      <c r="B155" s="13"/>
      <c r="C155" s="14"/>
      <c r="D155" s="24"/>
      <c r="E155" s="25"/>
      <c r="F155" s="122"/>
      <c r="G155" s="123"/>
      <c r="H155" s="124"/>
    </row>
    <row r="156" spans="1:8" ht="25">
      <c r="A156" s="27">
        <f>A154+1</f>
        <v>50</v>
      </c>
      <c r="B156" s="13" t="s">
        <v>40</v>
      </c>
      <c r="C156" s="14" t="s">
        <v>41</v>
      </c>
      <c r="D156" s="24">
        <v>100</v>
      </c>
      <c r="E156" s="25" t="s">
        <v>39</v>
      </c>
      <c r="F156" s="122">
        <v>80</v>
      </c>
      <c r="G156" s="123"/>
      <c r="H156" s="124">
        <f>ROUND(F156*G156/D156,2)</f>
        <v>0</v>
      </c>
    </row>
    <row r="157" spans="1:8" ht="12.5">
      <c r="A157" s="27"/>
      <c r="D157" s="24"/>
      <c r="E157" s="25"/>
      <c r="F157" s="122"/>
      <c r="G157" s="123"/>
      <c r="H157" s="124"/>
    </row>
    <row r="158" spans="1:8" ht="25">
      <c r="A158" s="27">
        <f>A156+1</f>
        <v>51</v>
      </c>
      <c r="B158" s="13" t="s">
        <v>42</v>
      </c>
      <c r="C158" s="14" t="s">
        <v>43</v>
      </c>
      <c r="D158" s="24">
        <v>100</v>
      </c>
      <c r="E158" s="25" t="s">
        <v>36</v>
      </c>
      <c r="F158" s="122">
        <v>50</v>
      </c>
      <c r="G158" s="123"/>
      <c r="H158" s="124">
        <f>ROUND(F158*G158/D158,2)</f>
        <v>0</v>
      </c>
    </row>
    <row r="159" spans="1:8" ht="12.5">
      <c r="A159" s="27"/>
      <c r="D159" s="24"/>
      <c r="E159" s="25"/>
      <c r="F159" s="122"/>
      <c r="G159" s="53"/>
      <c r="H159" s="124"/>
    </row>
    <row r="160" spans="1:8" ht="37.5">
      <c r="A160" s="27">
        <f>A158+1</f>
        <v>52</v>
      </c>
      <c r="B160" s="13" t="s">
        <v>44</v>
      </c>
      <c r="C160" s="14" t="s">
        <v>45</v>
      </c>
      <c r="D160" s="24">
        <v>100</v>
      </c>
      <c r="E160" s="25" t="s">
        <v>46</v>
      </c>
      <c r="F160" s="122">
        <v>110</v>
      </c>
      <c r="G160" s="123"/>
      <c r="H160" s="124">
        <f>ROUND(F160*G160/D160,2)</f>
        <v>0</v>
      </c>
    </row>
    <row r="161" spans="1:8" ht="12.5">
      <c r="A161" s="27"/>
      <c r="D161" s="24"/>
      <c r="E161" s="25"/>
      <c r="F161" s="122"/>
      <c r="G161" s="128"/>
      <c r="H161" s="124"/>
    </row>
    <row r="162" spans="1:8" ht="37.5">
      <c r="A162" s="27">
        <f>A160+1</f>
        <v>53</v>
      </c>
      <c r="B162" s="13" t="s">
        <v>47</v>
      </c>
      <c r="C162" s="14" t="s">
        <v>48</v>
      </c>
      <c r="D162" s="24">
        <v>100</v>
      </c>
      <c r="E162" s="25" t="s">
        <v>46</v>
      </c>
      <c r="F162" s="122">
        <v>50</v>
      </c>
      <c r="G162" s="123"/>
      <c r="H162" s="124">
        <f>ROUND(F162*G162/D162,2)</f>
        <v>0</v>
      </c>
    </row>
    <row r="163" spans="1:8" ht="12.5">
      <c r="A163" s="27"/>
      <c r="C163" s="16"/>
      <c r="D163" s="24"/>
      <c r="E163" s="25"/>
      <c r="F163" s="122"/>
      <c r="G163" s="123"/>
      <c r="H163" s="124"/>
    </row>
    <row r="164" spans="1:8" ht="37.5">
      <c r="A164" s="27">
        <f>A162+1</f>
        <v>54</v>
      </c>
      <c r="B164" s="69" t="s">
        <v>52</v>
      </c>
      <c r="C164" s="14" t="s">
        <v>53</v>
      </c>
      <c r="D164" s="24">
        <v>100</v>
      </c>
      <c r="E164" s="25" t="s">
        <v>51</v>
      </c>
      <c r="F164" s="122">
        <v>60</v>
      </c>
      <c r="G164" s="123"/>
      <c r="H164" s="124">
        <f>ROUND(F164*G164/D164,2)</f>
        <v>0</v>
      </c>
    </row>
    <row r="165" spans="1:8" ht="12.5">
      <c r="A165" s="27"/>
      <c r="D165" s="24"/>
      <c r="E165" s="25"/>
      <c r="F165" s="122"/>
      <c r="G165" s="123"/>
      <c r="H165" s="124"/>
    </row>
    <row r="166" spans="1:8" s="9" customFormat="1" ht="13">
      <c r="A166" s="115"/>
      <c r="B166" s="66"/>
      <c r="C166" s="67" t="s">
        <v>54</v>
      </c>
      <c r="D166" s="24"/>
      <c r="E166" s="25"/>
      <c r="F166" s="122"/>
      <c r="G166" s="123"/>
      <c r="H166" s="124"/>
    </row>
    <row r="167" spans="1:8" s="9" customFormat="1" ht="13">
      <c r="A167" s="115"/>
      <c r="B167" s="66"/>
      <c r="C167" s="67"/>
      <c r="D167" s="24"/>
      <c r="E167" s="25"/>
      <c r="F167" s="122"/>
      <c r="G167" s="123"/>
      <c r="H167" s="124"/>
    </row>
    <row r="168" spans="1:8" ht="25">
      <c r="A168" s="27">
        <f>A164+1</f>
        <v>55</v>
      </c>
      <c r="B168" s="13" t="s">
        <v>55</v>
      </c>
      <c r="C168" s="14" t="s">
        <v>56</v>
      </c>
      <c r="D168" s="24">
        <v>100</v>
      </c>
      <c r="E168" s="25" t="s">
        <v>36</v>
      </c>
      <c r="F168" s="122">
        <v>170</v>
      </c>
      <c r="G168" s="123"/>
      <c r="H168" s="124">
        <f>ROUND(F168*G168/D168,2)</f>
        <v>0</v>
      </c>
    </row>
    <row r="169" spans="1:8" ht="13">
      <c r="A169" s="115"/>
      <c r="B169" s="16"/>
      <c r="C169" s="16"/>
      <c r="D169" s="24"/>
      <c r="E169" s="25"/>
      <c r="F169" s="122"/>
      <c r="G169" s="123"/>
      <c r="H169" s="124"/>
    </row>
    <row r="170" spans="1:8" s="9" customFormat="1" ht="13">
      <c r="A170" s="13"/>
      <c r="B170" s="66"/>
      <c r="C170" s="67" t="s">
        <v>57</v>
      </c>
      <c r="D170" s="24"/>
      <c r="E170" s="25"/>
      <c r="F170" s="122"/>
      <c r="G170" s="123"/>
      <c r="H170" s="124"/>
    </row>
    <row r="171" spans="1:8" s="1" customFormat="1" ht="12.5">
      <c r="A171" s="129"/>
      <c r="B171" s="129"/>
      <c r="C171" s="14"/>
      <c r="D171" s="24"/>
      <c r="E171" s="25"/>
      <c r="F171" s="122"/>
      <c r="G171" s="123"/>
      <c r="H171" s="124"/>
    </row>
    <row r="172" spans="1:8" s="86" customFormat="1" ht="25">
      <c r="A172" s="27">
        <f>A168+1</f>
        <v>56</v>
      </c>
      <c r="B172" s="13" t="s">
        <v>58</v>
      </c>
      <c r="C172" s="14" t="s">
        <v>59</v>
      </c>
      <c r="D172" s="24">
        <v>100</v>
      </c>
      <c r="E172" s="25" t="s">
        <v>39</v>
      </c>
      <c r="F172" s="122">
        <v>75</v>
      </c>
      <c r="G172" s="123"/>
      <c r="H172" s="124">
        <f>ROUND(F172*G172/D172,2)</f>
        <v>0</v>
      </c>
    </row>
    <row r="173" spans="1:8" ht="13">
      <c r="A173" s="115"/>
      <c r="B173" s="16"/>
      <c r="C173" s="16"/>
      <c r="D173" s="24"/>
      <c r="E173" s="25"/>
      <c r="F173" s="122"/>
      <c r="G173" s="123"/>
      <c r="H173" s="124"/>
    </row>
    <row r="174" spans="1:8" s="86" customFormat="1" ht="62.5">
      <c r="A174" s="13">
        <f>A168+1</f>
        <v>56</v>
      </c>
      <c r="B174" s="21" t="s">
        <v>67</v>
      </c>
      <c r="C174" s="14" t="s">
        <v>68</v>
      </c>
      <c r="D174" s="24">
        <v>100</v>
      </c>
      <c r="E174" s="25" t="s">
        <v>51</v>
      </c>
      <c r="F174" s="122">
        <v>150</v>
      </c>
      <c r="G174" s="123"/>
      <c r="H174" s="124">
        <f>ROUND(F174*G174/D174,2)</f>
        <v>0</v>
      </c>
    </row>
    <row r="175" spans="1:8" ht="13">
      <c r="A175" s="39"/>
      <c r="D175" s="24"/>
      <c r="E175" s="25"/>
      <c r="F175" s="122"/>
      <c r="G175" s="123"/>
      <c r="H175" s="124"/>
    </row>
    <row r="176" spans="1:8" s="9" customFormat="1" ht="13">
      <c r="A176" s="27"/>
      <c r="B176" s="66"/>
      <c r="C176" s="67" t="s">
        <v>69</v>
      </c>
      <c r="D176" s="24"/>
      <c r="E176" s="25"/>
      <c r="F176" s="122"/>
      <c r="G176" s="123"/>
      <c r="H176" s="124"/>
    </row>
    <row r="177" spans="1:8" s="9" customFormat="1" ht="13">
      <c r="A177" s="115"/>
      <c r="B177" s="66"/>
      <c r="C177" s="67"/>
      <c r="D177" s="24"/>
      <c r="E177" s="25"/>
      <c r="F177" s="122"/>
      <c r="G177" s="123"/>
      <c r="H177" s="124"/>
    </row>
    <row r="178" spans="1:8" ht="12.5">
      <c r="A178" s="13">
        <f>A174+1</f>
        <v>57</v>
      </c>
      <c r="B178" s="13" t="s">
        <v>70</v>
      </c>
      <c r="C178" s="14" t="s">
        <v>71</v>
      </c>
      <c r="D178" s="24">
        <v>100</v>
      </c>
      <c r="E178" s="25" t="s">
        <v>62</v>
      </c>
      <c r="F178" s="122">
        <v>160</v>
      </c>
      <c r="G178" s="123"/>
      <c r="H178" s="124">
        <f>ROUND(F178*G178/D178,2)</f>
        <v>0</v>
      </c>
    </row>
    <row r="179" spans="1:8" ht="13">
      <c r="A179" s="115"/>
      <c r="D179" s="24"/>
      <c r="E179" s="25"/>
      <c r="F179" s="122"/>
      <c r="G179" s="123"/>
      <c r="H179" s="124"/>
    </row>
    <row r="180" spans="1:8" s="87" customFormat="1" ht="37.5">
      <c r="A180" s="13">
        <f>A178+1</f>
        <v>58</v>
      </c>
      <c r="B180" s="131" t="s">
        <v>73</v>
      </c>
      <c r="C180" s="14" t="s">
        <v>97</v>
      </c>
      <c r="D180" s="24">
        <v>100</v>
      </c>
      <c r="E180" s="25" t="s">
        <v>75</v>
      </c>
      <c r="F180" s="122">
        <v>150</v>
      </c>
      <c r="G180" s="123"/>
      <c r="H180" s="124">
        <f>ROUND(F180*G180/D180,2)</f>
        <v>0</v>
      </c>
    </row>
    <row r="181" spans="1:8" s="11" customFormat="1" ht="13">
      <c r="A181" s="115"/>
      <c r="B181" s="81"/>
      <c r="C181" s="80"/>
      <c r="D181" s="80"/>
      <c r="E181" s="132"/>
      <c r="F181" s="54"/>
      <c r="G181" s="82"/>
      <c r="H181" s="53"/>
    </row>
    <row r="182" spans="1:8" s="9" customFormat="1" ht="13">
      <c r="A182" s="115"/>
      <c r="B182" s="66"/>
      <c r="C182" s="67" t="s">
        <v>80</v>
      </c>
      <c r="D182" s="24"/>
      <c r="E182" s="25"/>
      <c r="F182" s="122"/>
      <c r="G182" s="123"/>
      <c r="H182" s="124"/>
    </row>
    <row r="183" spans="1:8" s="9" customFormat="1" ht="13">
      <c r="A183" s="115"/>
      <c r="B183" s="66"/>
      <c r="C183" s="67"/>
      <c r="D183" s="24"/>
      <c r="E183" s="25"/>
      <c r="F183" s="122"/>
      <c r="G183" s="123"/>
      <c r="H183" s="124"/>
    </row>
    <row r="184" spans="1:8" ht="25">
      <c r="A184" s="13">
        <f>A180+1</f>
        <v>59</v>
      </c>
      <c r="B184" s="15" t="s">
        <v>81</v>
      </c>
      <c r="C184" s="14" t="s">
        <v>82</v>
      </c>
      <c r="D184" s="24">
        <v>100</v>
      </c>
      <c r="E184" s="25" t="s">
        <v>51</v>
      </c>
      <c r="F184" s="122">
        <v>45</v>
      </c>
      <c r="G184" s="123"/>
      <c r="H184" s="124">
        <f>ROUND(F184*G184/D184,2)</f>
        <v>0</v>
      </c>
    </row>
    <row r="185" spans="1:8" ht="13">
      <c r="A185" s="115"/>
      <c r="C185" s="16"/>
      <c r="D185" s="24"/>
      <c r="E185" s="25"/>
      <c r="F185" s="122"/>
      <c r="G185" s="123"/>
      <c r="H185" s="124"/>
    </row>
    <row r="186" spans="1:8" s="9" customFormat="1" ht="25">
      <c r="A186" s="13">
        <f>A184+1</f>
        <v>60</v>
      </c>
      <c r="B186" s="15" t="s">
        <v>83</v>
      </c>
      <c r="C186" s="14" t="s">
        <v>84</v>
      </c>
      <c r="D186" s="24">
        <v>100</v>
      </c>
      <c r="E186" s="25" t="s">
        <v>51</v>
      </c>
      <c r="F186" s="122">
        <v>160</v>
      </c>
      <c r="G186" s="123"/>
      <c r="H186" s="124">
        <f>ROUND(F186*G186/D186,2)</f>
        <v>0</v>
      </c>
    </row>
    <row r="187" spans="1:8" s="9" customFormat="1" ht="13">
      <c r="A187" s="115"/>
      <c r="B187" s="78"/>
      <c r="C187" s="16"/>
      <c r="D187" s="24"/>
      <c r="E187" s="25"/>
      <c r="F187" s="122"/>
      <c r="G187" s="53"/>
      <c r="H187" s="124"/>
    </row>
    <row r="188" spans="1:8" s="9" customFormat="1" ht="37.5">
      <c r="A188" s="13">
        <f>A186+1</f>
        <v>61</v>
      </c>
      <c r="B188" s="15" t="s">
        <v>85</v>
      </c>
      <c r="C188" s="14" t="s">
        <v>86</v>
      </c>
      <c r="D188" s="24">
        <v>100</v>
      </c>
      <c r="E188" s="25" t="s">
        <v>51</v>
      </c>
      <c r="F188" s="122">
        <f>F186*2</f>
        <v>320</v>
      </c>
      <c r="G188" s="123"/>
      <c r="H188" s="124">
        <f>ROUND(F188*G188/D188,2)</f>
        <v>0</v>
      </c>
    </row>
    <row r="189" spans="1:8" s="9" customFormat="1" ht="13">
      <c r="A189" s="27"/>
      <c r="B189" s="78"/>
      <c r="C189" s="16"/>
      <c r="D189" s="24"/>
      <c r="E189" s="25"/>
      <c r="F189" s="122"/>
      <c r="G189" s="123"/>
      <c r="H189" s="124"/>
    </row>
    <row r="190" spans="1:8" s="9" customFormat="1" ht="13">
      <c r="A190" s="27"/>
      <c r="B190" s="78"/>
      <c r="C190" s="16"/>
      <c r="D190" s="24"/>
      <c r="E190" s="25"/>
      <c r="F190" s="122"/>
      <c r="G190" s="123"/>
      <c r="H190" s="124"/>
    </row>
    <row r="191" spans="1:8" s="9" customFormat="1" ht="13">
      <c r="A191" s="27"/>
      <c r="B191" s="78"/>
      <c r="C191" s="16"/>
      <c r="D191" s="24"/>
      <c r="E191" s="25"/>
      <c r="F191" s="122"/>
      <c r="G191" s="123"/>
      <c r="H191" s="124"/>
    </row>
    <row r="192" spans="1:8" s="9" customFormat="1" ht="13">
      <c r="A192" s="27"/>
      <c r="B192" s="78"/>
      <c r="C192" s="16"/>
      <c r="D192" s="24"/>
      <c r="E192" s="25"/>
      <c r="F192" s="122"/>
      <c r="G192" s="123"/>
      <c r="H192" s="124"/>
    </row>
    <row r="193" spans="1:8" s="9" customFormat="1" ht="13">
      <c r="A193" s="68"/>
      <c r="B193" s="66"/>
      <c r="C193" s="67" t="s">
        <v>87</v>
      </c>
      <c r="D193" s="24"/>
      <c r="E193" s="25"/>
      <c r="F193" s="122"/>
      <c r="G193" s="123"/>
      <c r="H193" s="124"/>
    </row>
    <row r="194" spans="1:8" s="9" customFormat="1" ht="13">
      <c r="A194" s="115"/>
      <c r="B194" s="66"/>
      <c r="C194" s="67"/>
      <c r="D194" s="24"/>
      <c r="E194" s="25"/>
      <c r="F194" s="122"/>
      <c r="G194" s="123"/>
      <c r="H194" s="124"/>
    </row>
    <row r="195" spans="1:8" ht="37.5">
      <c r="A195" s="13">
        <f>A188+1</f>
        <v>62</v>
      </c>
      <c r="B195" s="15" t="s">
        <v>88</v>
      </c>
      <c r="C195" s="14" t="s">
        <v>89</v>
      </c>
      <c r="D195" s="24">
        <v>100</v>
      </c>
      <c r="E195" s="25" t="s">
        <v>90</v>
      </c>
      <c r="F195" s="122">
        <v>690</v>
      </c>
      <c r="G195" s="123"/>
      <c r="H195" s="124">
        <f>ROUND(F195*G195/D195,2)</f>
        <v>0</v>
      </c>
    </row>
    <row r="196" spans="1:8" ht="12.5">
      <c r="A196" s="27"/>
      <c r="B196" s="15"/>
      <c r="C196" s="14"/>
      <c r="D196" s="24"/>
      <c r="E196" s="25"/>
      <c r="F196" s="122"/>
      <c r="G196" s="123"/>
      <c r="H196" s="124"/>
    </row>
    <row r="197" spans="1:8" ht="50">
      <c r="A197" s="13">
        <f>A195+1</f>
        <v>63</v>
      </c>
      <c r="B197" s="15" t="s">
        <v>91</v>
      </c>
      <c r="C197" s="14" t="s">
        <v>92</v>
      </c>
      <c r="D197" s="24">
        <v>1</v>
      </c>
      <c r="E197" s="25" t="s">
        <v>90</v>
      </c>
      <c r="F197" s="122">
        <v>15</v>
      </c>
      <c r="G197" s="123"/>
      <c r="H197" s="124">
        <f>ROUND(F197*G197/D197,2)</f>
        <v>0</v>
      </c>
    </row>
    <row r="198" spans="1:8" ht="12.5">
      <c r="A198" s="13"/>
      <c r="B198" s="15"/>
      <c r="C198" s="14"/>
      <c r="D198" s="24"/>
      <c r="E198" s="25"/>
      <c r="F198" s="122"/>
      <c r="G198" s="123"/>
      <c r="H198" s="124"/>
    </row>
    <row r="199" spans="1:8" ht="13">
      <c r="A199" s="112" t="s">
        <v>98</v>
      </c>
      <c r="B199" s="106"/>
      <c r="C199" s="107" t="s">
        <v>99</v>
      </c>
      <c r="D199" s="24"/>
      <c r="E199" s="25"/>
      <c r="F199" s="122"/>
      <c r="G199" s="123"/>
      <c r="H199" s="124"/>
    </row>
    <row r="200" spans="1:8" ht="12.5">
      <c r="A200" s="99"/>
      <c r="B200" s="100"/>
      <c r="C200" s="101"/>
      <c r="D200" s="24"/>
      <c r="E200" s="25"/>
      <c r="F200" s="122"/>
      <c r="G200" s="123"/>
      <c r="H200" s="124"/>
    </row>
    <row r="201" spans="1:8" s="9" customFormat="1" ht="13">
      <c r="A201" s="115"/>
      <c r="B201" s="66"/>
      <c r="C201" s="67" t="s">
        <v>21</v>
      </c>
      <c r="D201" s="24"/>
      <c r="E201" s="25"/>
      <c r="F201" s="122"/>
      <c r="G201" s="123"/>
      <c r="H201" s="124"/>
    </row>
    <row r="202" spans="1:8" ht="12.5">
      <c r="B202" s="119"/>
      <c r="D202" s="24"/>
      <c r="E202" s="25"/>
      <c r="F202" s="122"/>
      <c r="G202" s="123"/>
      <c r="H202" s="124"/>
    </row>
    <row r="203" spans="1:8" ht="25">
      <c r="A203" s="27">
        <f>A197+1</f>
        <v>64</v>
      </c>
      <c r="B203" s="13" t="s">
        <v>22</v>
      </c>
      <c r="C203" s="14" t="s">
        <v>23</v>
      </c>
      <c r="D203" s="24">
        <v>1000</v>
      </c>
      <c r="E203" s="25" t="s">
        <v>24</v>
      </c>
      <c r="F203" s="122">
        <v>190</v>
      </c>
      <c r="G203" s="123"/>
      <c r="H203" s="124">
        <f>ROUND(F203*G203/D203,2)</f>
        <v>0</v>
      </c>
    </row>
    <row r="204" spans="1:8" ht="12.5">
      <c r="B204" s="70"/>
      <c r="D204" s="24"/>
      <c r="E204" s="25"/>
      <c r="F204" s="122"/>
      <c r="G204" s="123"/>
      <c r="H204" s="124"/>
    </row>
    <row r="205" spans="1:8" ht="25">
      <c r="A205" s="27">
        <f>A203+1</f>
        <v>65</v>
      </c>
      <c r="B205" s="13" t="s">
        <v>31</v>
      </c>
      <c r="C205" s="14" t="s">
        <v>32</v>
      </c>
      <c r="D205" s="24">
        <v>1000</v>
      </c>
      <c r="E205" s="25" t="s">
        <v>24</v>
      </c>
      <c r="F205" s="122">
        <v>350</v>
      </c>
      <c r="G205" s="123"/>
      <c r="H205" s="124">
        <f>ROUND(F205*G205/D205,2)</f>
        <v>0</v>
      </c>
    </row>
    <row r="206" spans="1:8" ht="12.5">
      <c r="D206" s="24"/>
      <c r="E206" s="25"/>
      <c r="F206" s="122"/>
      <c r="G206" s="123"/>
      <c r="H206" s="124"/>
    </row>
    <row r="207" spans="1:8" s="9" customFormat="1" ht="13">
      <c r="A207" s="115"/>
      <c r="B207" s="66"/>
      <c r="C207" s="67" t="s">
        <v>33</v>
      </c>
      <c r="D207" s="24"/>
      <c r="E207" s="25"/>
      <c r="F207" s="122"/>
      <c r="G207" s="123"/>
      <c r="H207" s="124"/>
    </row>
    <row r="208" spans="1:8" s="9" customFormat="1" ht="13">
      <c r="A208" s="115"/>
      <c r="B208" s="66"/>
      <c r="C208" s="67"/>
      <c r="D208" s="24"/>
      <c r="E208" s="25"/>
      <c r="F208" s="122"/>
      <c r="G208" s="123"/>
      <c r="H208" s="124"/>
    </row>
    <row r="209" spans="1:8" ht="25">
      <c r="A209" s="27">
        <f>A205+1</f>
        <v>66</v>
      </c>
      <c r="B209" s="13" t="s">
        <v>34</v>
      </c>
      <c r="C209" s="14" t="s">
        <v>35</v>
      </c>
      <c r="D209" s="24">
        <v>100</v>
      </c>
      <c r="E209" s="25" t="s">
        <v>36</v>
      </c>
      <c r="F209" s="122">
        <v>40</v>
      </c>
      <c r="G209" s="123"/>
      <c r="H209" s="124">
        <f>ROUND(F209*G209/D209,2)</f>
        <v>0</v>
      </c>
    </row>
    <row r="210" spans="1:8" s="2" customFormat="1" ht="13">
      <c r="A210" s="50"/>
      <c r="B210" s="127"/>
      <c r="C210" s="126"/>
      <c r="D210" s="24"/>
      <c r="E210" s="25"/>
      <c r="F210" s="122"/>
      <c r="G210" s="123"/>
      <c r="H210" s="124"/>
    </row>
    <row r="211" spans="1:8" ht="25">
      <c r="A211" s="27">
        <f>A209+1</f>
        <v>67</v>
      </c>
      <c r="B211" s="13" t="s">
        <v>37</v>
      </c>
      <c r="C211" s="14" t="s">
        <v>38</v>
      </c>
      <c r="D211" s="24">
        <v>100</v>
      </c>
      <c r="E211" s="25" t="s">
        <v>39</v>
      </c>
      <c r="F211" s="122">
        <v>90</v>
      </c>
      <c r="G211" s="123"/>
      <c r="H211" s="124">
        <f>ROUND(F211*G211/D211,2)</f>
        <v>0</v>
      </c>
    </row>
    <row r="212" spans="1:8" s="2" customFormat="1" ht="12.5">
      <c r="A212" s="27"/>
      <c r="B212" s="13"/>
      <c r="C212" s="14"/>
      <c r="D212" s="24"/>
      <c r="E212" s="25"/>
      <c r="F212" s="122"/>
      <c r="G212" s="123"/>
      <c r="H212" s="124"/>
    </row>
    <row r="213" spans="1:8" ht="25">
      <c r="A213" s="27">
        <f>A211+1</f>
        <v>68</v>
      </c>
      <c r="B213" s="13" t="s">
        <v>40</v>
      </c>
      <c r="C213" s="14" t="s">
        <v>41</v>
      </c>
      <c r="D213" s="24">
        <v>100</v>
      </c>
      <c r="E213" s="25" t="s">
        <v>39</v>
      </c>
      <c r="F213" s="122">
        <v>40</v>
      </c>
      <c r="G213" s="123"/>
      <c r="H213" s="124">
        <f>ROUND(F213*G213/D213,2)</f>
        <v>0</v>
      </c>
    </row>
    <row r="214" spans="1:8" ht="12.5">
      <c r="A214" s="27"/>
      <c r="D214" s="24"/>
      <c r="E214" s="25"/>
      <c r="F214" s="122"/>
      <c r="G214" s="123"/>
      <c r="H214" s="124"/>
    </row>
    <row r="215" spans="1:8" ht="25">
      <c r="A215" s="27">
        <f>A213+1</f>
        <v>69</v>
      </c>
      <c r="B215" s="13" t="s">
        <v>42</v>
      </c>
      <c r="C215" s="14" t="s">
        <v>43</v>
      </c>
      <c r="D215" s="24">
        <v>100</v>
      </c>
      <c r="E215" s="25" t="s">
        <v>36</v>
      </c>
      <c r="F215" s="122">
        <v>150</v>
      </c>
      <c r="G215" s="123"/>
      <c r="H215" s="124">
        <f>ROUND(F215*G215/D215,2)</f>
        <v>0</v>
      </c>
    </row>
    <row r="216" spans="1:8" ht="12.5">
      <c r="A216" s="27"/>
      <c r="D216" s="24"/>
      <c r="E216" s="25"/>
      <c r="F216" s="122"/>
      <c r="G216" s="123"/>
      <c r="H216" s="124"/>
    </row>
    <row r="217" spans="1:8" ht="37.5">
      <c r="A217" s="27">
        <f>A215+1</f>
        <v>70</v>
      </c>
      <c r="B217" s="13" t="s">
        <v>44</v>
      </c>
      <c r="C217" s="14" t="s">
        <v>45</v>
      </c>
      <c r="D217" s="24">
        <v>100</v>
      </c>
      <c r="E217" s="25" t="s">
        <v>46</v>
      </c>
      <c r="F217" s="122">
        <v>90</v>
      </c>
      <c r="G217" s="123"/>
      <c r="H217" s="124">
        <f>ROUND(F217*G217/D217,2)</f>
        <v>0</v>
      </c>
    </row>
    <row r="218" spans="1:8" ht="12.5">
      <c r="A218" s="27"/>
      <c r="D218" s="24"/>
      <c r="E218" s="25"/>
      <c r="F218" s="122"/>
      <c r="G218" s="128"/>
      <c r="H218" s="124"/>
    </row>
    <row r="219" spans="1:8" ht="37.5">
      <c r="A219" s="27">
        <f>A217+1</f>
        <v>71</v>
      </c>
      <c r="B219" s="13" t="s">
        <v>47</v>
      </c>
      <c r="C219" s="14" t="s">
        <v>48</v>
      </c>
      <c r="D219" s="24">
        <v>100</v>
      </c>
      <c r="E219" s="25" t="s">
        <v>46</v>
      </c>
      <c r="F219" s="122">
        <v>260</v>
      </c>
      <c r="G219" s="123"/>
      <c r="H219" s="124">
        <f>ROUND(F219*G219/D219,2)</f>
        <v>0</v>
      </c>
    </row>
    <row r="220" spans="1:8" ht="12.5">
      <c r="A220" s="27"/>
      <c r="C220" s="16"/>
      <c r="D220" s="24"/>
      <c r="E220" s="25"/>
      <c r="F220" s="122"/>
      <c r="G220" s="123"/>
      <c r="H220" s="124"/>
    </row>
    <row r="221" spans="1:8" ht="37.5">
      <c r="A221" s="27">
        <f>A219+1</f>
        <v>72</v>
      </c>
      <c r="B221" s="13" t="s">
        <v>49</v>
      </c>
      <c r="C221" s="14" t="s">
        <v>100</v>
      </c>
      <c r="D221" s="24">
        <v>100</v>
      </c>
      <c r="E221" s="25" t="s">
        <v>51</v>
      </c>
      <c r="F221" s="122">
        <v>160</v>
      </c>
      <c r="G221" s="123"/>
      <c r="H221" s="124">
        <f>ROUND(F221*G221/D221,2)</f>
        <v>0</v>
      </c>
    </row>
    <row r="222" spans="1:8" ht="12.5">
      <c r="A222" s="27"/>
      <c r="C222" s="16"/>
      <c r="D222" s="24"/>
      <c r="E222" s="25"/>
      <c r="F222" s="122"/>
      <c r="G222" s="123"/>
      <c r="H222" s="124"/>
    </row>
    <row r="223" spans="1:8" ht="37.5">
      <c r="A223" s="27">
        <f>A221+1</f>
        <v>73</v>
      </c>
      <c r="B223" s="13" t="s">
        <v>52</v>
      </c>
      <c r="C223" s="14" t="s">
        <v>53</v>
      </c>
      <c r="D223" s="24">
        <v>100</v>
      </c>
      <c r="E223" s="25" t="s">
        <v>51</v>
      </c>
      <c r="F223" s="122">
        <v>210</v>
      </c>
      <c r="G223" s="123"/>
      <c r="H223" s="124">
        <f>ROUND(F223*G223/D223,2)</f>
        <v>0</v>
      </c>
    </row>
    <row r="224" spans="1:8" ht="12.5">
      <c r="A224" s="27"/>
      <c r="D224" s="24"/>
      <c r="E224" s="25"/>
      <c r="F224" s="122"/>
      <c r="G224" s="123"/>
      <c r="H224" s="124"/>
    </row>
    <row r="225" spans="1:8" s="9" customFormat="1" ht="13">
      <c r="A225" s="115"/>
      <c r="B225" s="66"/>
      <c r="C225" s="67" t="s">
        <v>54</v>
      </c>
      <c r="D225" s="24"/>
      <c r="E225" s="25"/>
      <c r="F225" s="122"/>
      <c r="G225" s="123"/>
      <c r="H225" s="124"/>
    </row>
    <row r="226" spans="1:8" s="9" customFormat="1" ht="13">
      <c r="A226" s="115"/>
      <c r="B226" s="66"/>
      <c r="C226" s="67"/>
      <c r="D226" s="24"/>
      <c r="E226" s="25"/>
      <c r="F226" s="122"/>
      <c r="G226" s="123"/>
      <c r="H226" s="124"/>
    </row>
    <row r="227" spans="1:8" ht="25">
      <c r="A227" s="27">
        <f>A223+1</f>
        <v>74</v>
      </c>
      <c r="B227" s="13" t="s">
        <v>55</v>
      </c>
      <c r="C227" s="14" t="s">
        <v>56</v>
      </c>
      <c r="D227" s="24">
        <v>100</v>
      </c>
      <c r="E227" s="25" t="s">
        <v>36</v>
      </c>
      <c r="F227" s="122">
        <v>170</v>
      </c>
      <c r="G227" s="123"/>
      <c r="H227" s="124">
        <f>ROUND(F227*G227/D227,2)</f>
        <v>0</v>
      </c>
    </row>
    <row r="228" spans="1:8" ht="13">
      <c r="A228" s="115"/>
      <c r="B228" s="16"/>
      <c r="C228" s="16"/>
      <c r="D228" s="24"/>
      <c r="E228" s="25"/>
      <c r="F228" s="122"/>
      <c r="G228" s="123"/>
      <c r="H228" s="124"/>
    </row>
    <row r="229" spans="1:8" ht="25">
      <c r="A229" s="27">
        <f>A227+1</f>
        <v>75</v>
      </c>
      <c r="B229" s="13" t="s">
        <v>101</v>
      </c>
      <c r="C229" s="14" t="s">
        <v>102</v>
      </c>
      <c r="D229" s="24">
        <v>100</v>
      </c>
      <c r="E229" s="25" t="s">
        <v>39</v>
      </c>
      <c r="F229" s="122">
        <v>380</v>
      </c>
      <c r="G229" s="123"/>
      <c r="H229" s="124">
        <f>ROUND(F229*G229/D229,2)</f>
        <v>0</v>
      </c>
    </row>
    <row r="230" spans="1:8" ht="13">
      <c r="A230" s="115"/>
      <c r="B230" s="16"/>
      <c r="C230" s="16"/>
      <c r="D230" s="24"/>
      <c r="E230" s="25"/>
      <c r="F230" s="122"/>
      <c r="G230" s="123"/>
      <c r="H230" s="124"/>
    </row>
    <row r="231" spans="1:8" s="9" customFormat="1" ht="13">
      <c r="A231" s="115"/>
      <c r="B231" s="66"/>
      <c r="C231" s="67" t="s">
        <v>103</v>
      </c>
      <c r="D231" s="24"/>
      <c r="E231" s="25"/>
      <c r="F231" s="122"/>
      <c r="G231" s="123"/>
      <c r="H231" s="124"/>
    </row>
    <row r="232" spans="1:8" ht="13">
      <c r="A232" s="115"/>
      <c r="C232" s="16"/>
      <c r="D232" s="24"/>
      <c r="E232" s="25"/>
      <c r="F232" s="122"/>
      <c r="G232" s="123"/>
      <c r="H232" s="124"/>
    </row>
    <row r="233" spans="1:8" ht="25">
      <c r="A233" s="13">
        <f>A229+1</f>
        <v>76</v>
      </c>
      <c r="B233" s="21" t="s">
        <v>104</v>
      </c>
      <c r="C233" s="14" t="s">
        <v>105</v>
      </c>
      <c r="D233" s="24">
        <v>100</v>
      </c>
      <c r="E233" s="25" t="s">
        <v>51</v>
      </c>
      <c r="F233" s="122">
        <v>185</v>
      </c>
      <c r="G233" s="123"/>
      <c r="H233" s="124">
        <f>ROUND(F233*G233/D233,2)</f>
        <v>0</v>
      </c>
    </row>
    <row r="234" spans="1:8" ht="12.5">
      <c r="A234" s="13"/>
      <c r="B234" s="21"/>
      <c r="C234" s="14"/>
      <c r="D234" s="24"/>
      <c r="E234" s="25"/>
      <c r="F234" s="122"/>
      <c r="G234" s="123"/>
      <c r="H234" s="124"/>
    </row>
    <row r="235" spans="1:8" ht="12.5">
      <c r="A235" s="13">
        <f>A233+1</f>
        <v>77</v>
      </c>
      <c r="B235" s="21" t="s">
        <v>106</v>
      </c>
      <c r="C235" s="14" t="s">
        <v>107</v>
      </c>
      <c r="D235" s="24">
        <v>1</v>
      </c>
      <c r="E235" s="25" t="s">
        <v>108</v>
      </c>
      <c r="F235" s="122">
        <v>1</v>
      </c>
      <c r="G235" s="123"/>
      <c r="H235" s="124">
        <f>ROUND(F235*G235/D235,2)</f>
        <v>0</v>
      </c>
    </row>
    <row r="236" spans="1:8" ht="12.5">
      <c r="A236" s="13"/>
      <c r="C236" s="16"/>
      <c r="D236" s="24"/>
      <c r="E236" s="25"/>
      <c r="F236" s="122"/>
      <c r="G236" s="123"/>
      <c r="H236" s="124"/>
    </row>
    <row r="237" spans="1:8" s="9" customFormat="1" ht="13">
      <c r="A237" s="13"/>
      <c r="B237" s="66"/>
      <c r="C237" s="67" t="s">
        <v>57</v>
      </c>
      <c r="D237" s="24"/>
      <c r="E237" s="25"/>
      <c r="F237" s="122"/>
      <c r="G237" s="123"/>
      <c r="H237" s="124"/>
    </row>
    <row r="238" spans="1:8" s="1" customFormat="1" ht="12.5">
      <c r="A238" s="129"/>
      <c r="B238" s="129"/>
      <c r="C238" s="14"/>
      <c r="D238" s="24"/>
      <c r="E238" s="25"/>
      <c r="F238" s="122"/>
      <c r="G238" s="123"/>
      <c r="H238" s="124"/>
    </row>
    <row r="239" spans="1:8" s="2" customFormat="1" ht="25">
      <c r="A239" s="27">
        <f>A235+1</f>
        <v>78</v>
      </c>
      <c r="B239" s="13" t="s">
        <v>109</v>
      </c>
      <c r="C239" s="14" t="s">
        <v>110</v>
      </c>
      <c r="D239" s="24">
        <v>100</v>
      </c>
      <c r="E239" s="25" t="s">
        <v>51</v>
      </c>
      <c r="F239" s="122">
        <v>185</v>
      </c>
      <c r="G239" s="123"/>
      <c r="H239" s="124">
        <f>ROUND(F239*G239/D239,2)</f>
        <v>0</v>
      </c>
    </row>
    <row r="240" spans="1:8" s="2" customFormat="1" ht="12.5">
      <c r="A240" s="13"/>
      <c r="B240" s="13"/>
      <c r="C240" s="14"/>
      <c r="D240" s="24"/>
      <c r="E240" s="25"/>
      <c r="F240" s="122"/>
      <c r="G240" s="123"/>
      <c r="H240" s="124"/>
    </row>
    <row r="241" spans="1:8" s="2" customFormat="1" ht="62.5">
      <c r="A241" s="13">
        <f>A239+1</f>
        <v>79</v>
      </c>
      <c r="B241" s="21" t="s">
        <v>67</v>
      </c>
      <c r="C241" s="14" t="s">
        <v>68</v>
      </c>
      <c r="D241" s="24">
        <v>100</v>
      </c>
      <c r="E241" s="25" t="s">
        <v>51</v>
      </c>
      <c r="F241" s="122">
        <v>125</v>
      </c>
      <c r="G241" s="123"/>
      <c r="H241" s="124">
        <f>ROUND(F241*G241/D241,2)</f>
        <v>0</v>
      </c>
    </row>
    <row r="242" spans="1:8" s="2" customFormat="1" ht="12.5">
      <c r="A242" s="13"/>
      <c r="B242" s="13"/>
      <c r="C242" s="14"/>
      <c r="D242" s="24"/>
      <c r="E242" s="25"/>
      <c r="F242" s="122"/>
      <c r="G242" s="123"/>
      <c r="H242" s="124"/>
    </row>
    <row r="243" spans="1:8" s="9" customFormat="1" ht="13">
      <c r="A243" s="27"/>
      <c r="B243" s="66"/>
      <c r="C243" s="67" t="s">
        <v>69</v>
      </c>
      <c r="D243" s="24"/>
      <c r="E243" s="25"/>
      <c r="F243" s="122"/>
      <c r="G243" s="123"/>
      <c r="H243" s="124"/>
    </row>
    <row r="244" spans="1:8" s="9" customFormat="1" ht="13">
      <c r="A244" s="115"/>
      <c r="B244" s="66"/>
      <c r="C244" s="67"/>
      <c r="D244" s="24"/>
      <c r="E244" s="25"/>
      <c r="F244" s="122"/>
      <c r="G244" s="123"/>
      <c r="H244" s="124"/>
    </row>
    <row r="245" spans="1:8" ht="12.5">
      <c r="A245" s="13">
        <f>A241+1</f>
        <v>80</v>
      </c>
      <c r="B245" s="13" t="s">
        <v>70</v>
      </c>
      <c r="C245" s="14" t="s">
        <v>71</v>
      </c>
      <c r="D245" s="24">
        <v>100</v>
      </c>
      <c r="E245" s="25" t="s">
        <v>62</v>
      </c>
      <c r="F245" s="122">
        <f>425+695</f>
        <v>1120</v>
      </c>
      <c r="G245" s="123"/>
      <c r="H245" s="124">
        <f>ROUND(F245*G245/D245,2)</f>
        <v>0</v>
      </c>
    </row>
    <row r="246" spans="1:8" ht="13">
      <c r="A246" s="115"/>
      <c r="D246" s="24"/>
      <c r="E246" s="25"/>
      <c r="F246" s="122"/>
      <c r="G246" s="123"/>
      <c r="H246" s="124"/>
    </row>
    <row r="247" spans="1:8" ht="25">
      <c r="A247" s="13">
        <f>A245+1</f>
        <v>81</v>
      </c>
      <c r="B247" s="13" t="s">
        <v>111</v>
      </c>
      <c r="C247" s="14" t="s">
        <v>112</v>
      </c>
      <c r="D247" s="24">
        <v>100</v>
      </c>
      <c r="E247" s="25" t="s">
        <v>62</v>
      </c>
      <c r="F247" s="122">
        <v>170</v>
      </c>
      <c r="G247" s="123"/>
      <c r="H247" s="124">
        <f>ROUND(F247*G247/D247,2)</f>
        <v>0</v>
      </c>
    </row>
    <row r="248" spans="1:8" ht="13">
      <c r="A248" s="115"/>
      <c r="B248" s="15"/>
      <c r="C248" s="14"/>
      <c r="D248" s="24"/>
      <c r="E248" s="25"/>
      <c r="F248" s="122"/>
      <c r="G248" s="123"/>
      <c r="H248" s="124"/>
    </row>
    <row r="249" spans="1:8" s="9" customFormat="1" ht="13">
      <c r="A249" s="27"/>
      <c r="B249" s="66"/>
      <c r="C249" s="67" t="s">
        <v>113</v>
      </c>
      <c r="D249" s="24"/>
      <c r="E249" s="25"/>
      <c r="F249" s="122"/>
      <c r="G249" s="123"/>
      <c r="H249" s="124"/>
    </row>
    <row r="250" spans="1:8" s="9" customFormat="1" ht="13">
      <c r="A250" s="115"/>
      <c r="B250" s="66"/>
      <c r="C250" s="67"/>
      <c r="D250" s="24"/>
      <c r="E250" s="25"/>
      <c r="F250" s="122"/>
      <c r="G250" s="123"/>
      <c r="H250" s="124"/>
    </row>
    <row r="251" spans="1:8" ht="37.5">
      <c r="A251" s="13">
        <f>A247+1</f>
        <v>82</v>
      </c>
      <c r="B251" s="79" t="s">
        <v>114</v>
      </c>
      <c r="C251" s="80" t="s">
        <v>115</v>
      </c>
      <c r="D251" s="24">
        <v>1</v>
      </c>
      <c r="E251" s="25" t="s">
        <v>62</v>
      </c>
      <c r="F251" s="122">
        <v>20</v>
      </c>
      <c r="G251" s="123"/>
      <c r="H251" s="124">
        <f>ROUND(F251*G251/D251,2)</f>
        <v>0</v>
      </c>
    </row>
    <row r="252" spans="1:8" ht="13">
      <c r="A252" s="115"/>
      <c r="B252" s="81"/>
      <c r="C252" s="80"/>
      <c r="D252" s="24"/>
      <c r="E252" s="25"/>
      <c r="F252" s="122"/>
      <c r="G252" s="82"/>
      <c r="H252" s="124"/>
    </row>
    <row r="253" spans="1:8" ht="37.5">
      <c r="A253" s="13">
        <f>A251+1</f>
        <v>83</v>
      </c>
      <c r="B253" s="81" t="s">
        <v>116</v>
      </c>
      <c r="C253" s="80" t="s">
        <v>117</v>
      </c>
      <c r="D253" s="24">
        <v>1</v>
      </c>
      <c r="E253" s="25" t="s">
        <v>62</v>
      </c>
      <c r="F253" s="122">
        <v>40</v>
      </c>
      <c r="G253" s="123"/>
      <c r="H253" s="124">
        <f>ROUND(F253*G253/D253,2)</f>
        <v>0</v>
      </c>
    </row>
    <row r="254" spans="1:8" ht="13">
      <c r="A254" s="115"/>
      <c r="B254" s="15"/>
      <c r="C254" s="14"/>
      <c r="D254" s="24"/>
      <c r="E254" s="25"/>
      <c r="F254" s="122"/>
      <c r="G254" s="123"/>
      <c r="H254" s="124"/>
    </row>
    <row r="255" spans="1:8" s="9" customFormat="1" ht="13">
      <c r="A255" s="115"/>
      <c r="B255" s="66"/>
      <c r="C255" s="67" t="s">
        <v>80</v>
      </c>
      <c r="D255" s="24"/>
      <c r="E255" s="25"/>
      <c r="F255" s="122"/>
      <c r="G255" s="123"/>
      <c r="H255" s="124"/>
    </row>
    <row r="256" spans="1:8" s="9" customFormat="1" ht="13">
      <c r="A256" s="115"/>
      <c r="B256" s="66"/>
      <c r="C256" s="67"/>
      <c r="D256" s="24"/>
      <c r="E256" s="25"/>
      <c r="F256" s="122"/>
      <c r="G256" s="123"/>
      <c r="H256" s="124"/>
    </row>
    <row r="257" spans="1:8" ht="12.5">
      <c r="A257" s="13">
        <f>A253+1</f>
        <v>84</v>
      </c>
      <c r="B257" s="15" t="s">
        <v>118</v>
      </c>
      <c r="C257" s="14" t="s">
        <v>119</v>
      </c>
      <c r="D257" s="24">
        <v>100</v>
      </c>
      <c r="E257" s="25" t="s">
        <v>51</v>
      </c>
      <c r="F257" s="122">
        <v>120</v>
      </c>
      <c r="G257" s="123"/>
      <c r="H257" s="124">
        <f>ROUND(F257*G257/D257,2)</f>
        <v>0</v>
      </c>
    </row>
    <row r="258" spans="1:8" ht="13">
      <c r="A258" s="115"/>
      <c r="B258" s="78"/>
      <c r="C258" s="16"/>
      <c r="D258" s="24"/>
      <c r="E258" s="25"/>
      <c r="F258" s="122"/>
      <c r="G258" s="123"/>
      <c r="H258" s="124"/>
    </row>
    <row r="259" spans="1:8" ht="37.5">
      <c r="A259" s="13">
        <f>A257+1</f>
        <v>85</v>
      </c>
      <c r="B259" s="15" t="s">
        <v>120</v>
      </c>
      <c r="C259" s="14" t="s">
        <v>121</v>
      </c>
      <c r="D259" s="24">
        <v>100</v>
      </c>
      <c r="E259" s="25" t="s">
        <v>51</v>
      </c>
      <c r="F259" s="122">
        <f>F257</f>
        <v>120</v>
      </c>
      <c r="G259" s="123"/>
      <c r="H259" s="124">
        <f>ROUND(F259*G259/D259,2)</f>
        <v>0</v>
      </c>
    </row>
    <row r="260" spans="1:8" ht="13">
      <c r="A260" s="115"/>
      <c r="B260" s="78"/>
      <c r="C260" s="16"/>
      <c r="D260" s="24"/>
      <c r="E260" s="25"/>
      <c r="F260" s="122"/>
      <c r="G260" s="123"/>
      <c r="H260" s="124"/>
    </row>
    <row r="261" spans="1:8" ht="12.5">
      <c r="A261" s="13">
        <f>A259+1</f>
        <v>86</v>
      </c>
      <c r="B261" s="15" t="s">
        <v>122</v>
      </c>
      <c r="C261" s="14" t="s">
        <v>123</v>
      </c>
      <c r="D261" s="24">
        <v>100</v>
      </c>
      <c r="E261" s="25" t="s">
        <v>62</v>
      </c>
      <c r="F261" s="122">
        <f>F257</f>
        <v>120</v>
      </c>
      <c r="G261" s="123"/>
      <c r="H261" s="124">
        <f>ROUND(F261*G261/D261,2)</f>
        <v>0</v>
      </c>
    </row>
    <row r="262" spans="1:8" s="9" customFormat="1" ht="13">
      <c r="A262" s="115"/>
      <c r="B262" s="66"/>
      <c r="C262" s="67"/>
      <c r="D262" s="24"/>
      <c r="E262" s="25"/>
      <c r="F262" s="122"/>
      <c r="G262" s="123"/>
      <c r="H262" s="124"/>
    </row>
    <row r="263" spans="1:8" ht="25">
      <c r="A263" s="13">
        <f>A261+1</f>
        <v>87</v>
      </c>
      <c r="B263" s="15" t="s">
        <v>124</v>
      </c>
      <c r="C263" s="14" t="s">
        <v>125</v>
      </c>
      <c r="D263" s="24">
        <v>100</v>
      </c>
      <c r="E263" s="25" t="s">
        <v>62</v>
      </c>
      <c r="F263" s="122">
        <v>425</v>
      </c>
      <c r="G263" s="123"/>
      <c r="H263" s="124">
        <f>ROUND(F263*G263/D263,2)</f>
        <v>0</v>
      </c>
    </row>
    <row r="264" spans="1:8" ht="13">
      <c r="A264" s="115"/>
      <c r="B264" s="78"/>
      <c r="C264" s="16"/>
      <c r="D264" s="24"/>
      <c r="E264" s="25"/>
      <c r="F264" s="122"/>
      <c r="G264" s="133"/>
      <c r="H264" s="124"/>
    </row>
    <row r="265" spans="1:8" ht="37.5">
      <c r="A265" s="13">
        <f>A263+1</f>
        <v>88</v>
      </c>
      <c r="B265" s="13" t="s">
        <v>126</v>
      </c>
      <c r="C265" s="14" t="s">
        <v>127</v>
      </c>
      <c r="D265" s="24">
        <v>100</v>
      </c>
      <c r="E265" s="25" t="s">
        <v>51</v>
      </c>
      <c r="F265" s="122">
        <v>850</v>
      </c>
      <c r="G265" s="123"/>
      <c r="H265" s="124">
        <f>ROUND(F265*G265/D265,2)</f>
        <v>0</v>
      </c>
    </row>
    <row r="266" spans="1:8" ht="13">
      <c r="A266" s="115"/>
      <c r="B266" s="78"/>
      <c r="C266" s="16"/>
      <c r="D266" s="24"/>
      <c r="E266" s="25"/>
      <c r="F266" s="122"/>
      <c r="G266" s="123"/>
      <c r="H266" s="124"/>
    </row>
    <row r="267" spans="1:8" s="9" customFormat="1" ht="25">
      <c r="A267" s="13">
        <f>A265+1</f>
        <v>89</v>
      </c>
      <c r="B267" s="15" t="s">
        <v>83</v>
      </c>
      <c r="C267" s="14" t="s">
        <v>84</v>
      </c>
      <c r="D267" s="24">
        <v>100</v>
      </c>
      <c r="E267" s="25" t="s">
        <v>51</v>
      </c>
      <c r="F267" s="122">
        <v>750</v>
      </c>
      <c r="G267" s="123"/>
      <c r="H267" s="124">
        <f>ROUND(F267*G267/D267,2)</f>
        <v>0</v>
      </c>
    </row>
    <row r="268" spans="1:8" s="9" customFormat="1" ht="13">
      <c r="A268" s="115"/>
      <c r="B268" s="78"/>
      <c r="C268" s="16"/>
      <c r="D268" s="24"/>
      <c r="E268" s="25"/>
      <c r="F268" s="122"/>
      <c r="G268" s="53"/>
      <c r="H268" s="124"/>
    </row>
    <row r="269" spans="1:8" s="9" customFormat="1" ht="37.5">
      <c r="A269" s="13">
        <f>A267+1</f>
        <v>90</v>
      </c>
      <c r="B269" s="15" t="s">
        <v>85</v>
      </c>
      <c r="C269" s="14" t="s">
        <v>86</v>
      </c>
      <c r="D269" s="24">
        <v>100</v>
      </c>
      <c r="E269" s="25" t="s">
        <v>51</v>
      </c>
      <c r="F269" s="122">
        <v>1500</v>
      </c>
      <c r="G269" s="123"/>
      <c r="H269" s="124">
        <f>ROUND(F269*G269/D269,2)</f>
        <v>0</v>
      </c>
    </row>
    <row r="270" spans="1:8" s="9" customFormat="1" ht="13">
      <c r="A270" s="27"/>
      <c r="B270" s="78"/>
      <c r="C270" s="16"/>
      <c r="D270" s="24"/>
      <c r="E270" s="25"/>
      <c r="F270" s="122"/>
      <c r="G270" s="123"/>
      <c r="H270" s="124"/>
    </row>
    <row r="271" spans="1:8" s="9" customFormat="1" ht="25">
      <c r="A271" s="13">
        <f>A269+1</f>
        <v>91</v>
      </c>
      <c r="B271" s="13" t="s">
        <v>128</v>
      </c>
      <c r="C271" s="14" t="s">
        <v>129</v>
      </c>
      <c r="D271" s="24">
        <v>1</v>
      </c>
      <c r="E271" s="25" t="s">
        <v>130</v>
      </c>
      <c r="F271" s="122">
        <v>4</v>
      </c>
      <c r="G271" s="123"/>
      <c r="H271" s="124">
        <f>ROUND(F271*G271/D271,2)</f>
        <v>0</v>
      </c>
    </row>
    <row r="272" spans="1:8" s="9" customFormat="1" ht="13">
      <c r="A272" s="27"/>
      <c r="B272" s="78"/>
      <c r="C272" s="16"/>
      <c r="D272" s="24"/>
      <c r="E272" s="25"/>
      <c r="F272" s="122"/>
      <c r="G272" s="123"/>
      <c r="H272" s="124"/>
    </row>
    <row r="273" spans="1:8" s="9" customFormat="1" ht="37.5">
      <c r="A273" s="13">
        <f>A271+1</f>
        <v>92</v>
      </c>
      <c r="B273" s="13" t="s">
        <v>131</v>
      </c>
      <c r="C273" s="14" t="s">
        <v>132</v>
      </c>
      <c r="D273" s="24">
        <v>1</v>
      </c>
      <c r="E273" s="25" t="s">
        <v>133</v>
      </c>
      <c r="F273" s="122">
        <f>12+2</f>
        <v>14</v>
      </c>
      <c r="G273" s="123"/>
      <c r="H273" s="124">
        <f>ROUND(F273*G273/D273,2)</f>
        <v>0</v>
      </c>
    </row>
    <row r="274" spans="1:8" ht="13">
      <c r="A274" s="134"/>
      <c r="B274" s="78"/>
      <c r="C274" s="16"/>
      <c r="D274" s="24"/>
      <c r="E274" s="25"/>
      <c r="F274" s="122"/>
      <c r="G274" s="123"/>
      <c r="H274" s="124"/>
    </row>
    <row r="275" spans="1:8" s="9" customFormat="1" ht="13">
      <c r="A275" s="115"/>
      <c r="B275" s="66"/>
      <c r="C275" s="67" t="s">
        <v>134</v>
      </c>
      <c r="D275" s="24"/>
      <c r="E275" s="25"/>
      <c r="F275" s="122"/>
      <c r="G275" s="123"/>
      <c r="H275" s="124"/>
    </row>
    <row r="276" spans="1:8" s="9" customFormat="1" ht="13">
      <c r="A276" s="115"/>
      <c r="B276" s="66"/>
      <c r="C276" s="67"/>
      <c r="D276" s="24"/>
      <c r="E276" s="25"/>
      <c r="F276" s="122"/>
      <c r="G276" s="123"/>
      <c r="H276" s="124"/>
    </row>
    <row r="277" spans="1:8" s="11" customFormat="1" ht="37.5">
      <c r="A277" s="13">
        <f>A273+1</f>
        <v>93</v>
      </c>
      <c r="B277" s="13" t="s">
        <v>135</v>
      </c>
      <c r="C277" s="14" t="s">
        <v>136</v>
      </c>
      <c r="D277" s="24">
        <v>1</v>
      </c>
      <c r="E277" s="25" t="s">
        <v>133</v>
      </c>
      <c r="F277" s="122">
        <v>17</v>
      </c>
      <c r="G277" s="123"/>
      <c r="H277" s="124">
        <f>ROUND(F277*G277/D277,2)</f>
        <v>0</v>
      </c>
    </row>
    <row r="278" spans="1:8" s="11" customFormat="1" ht="13">
      <c r="A278" s="115"/>
      <c r="B278" s="135"/>
      <c r="C278" s="136"/>
      <c r="D278" s="24"/>
      <c r="E278" s="25"/>
      <c r="F278" s="122"/>
      <c r="G278" s="123"/>
      <c r="H278" s="124"/>
    </row>
    <row r="279" spans="1:8" ht="37.5">
      <c r="A279" s="13">
        <f>A277+1</f>
        <v>94</v>
      </c>
      <c r="B279" s="13" t="s">
        <v>137</v>
      </c>
      <c r="C279" s="14" t="s">
        <v>138</v>
      </c>
      <c r="D279" s="24">
        <v>1</v>
      </c>
      <c r="E279" s="25" t="s">
        <v>75</v>
      </c>
      <c r="F279" s="122">
        <v>21</v>
      </c>
      <c r="G279" s="123"/>
      <c r="H279" s="124">
        <f>ROUND(F279*G279/D279,2)</f>
        <v>0</v>
      </c>
    </row>
    <row r="280" spans="1:8" ht="12.5">
      <c r="A280" s="27"/>
      <c r="B280" s="13"/>
      <c r="C280" s="14"/>
      <c r="D280" s="24"/>
      <c r="E280" s="25"/>
      <c r="F280" s="122"/>
      <c r="G280" s="123"/>
      <c r="H280" s="124"/>
    </row>
    <row r="281" spans="1:8" s="9" customFormat="1" ht="13">
      <c r="A281" s="68"/>
      <c r="B281" s="66"/>
      <c r="C281" s="67" t="s">
        <v>87</v>
      </c>
      <c r="D281" s="24"/>
      <c r="E281" s="25"/>
      <c r="F281" s="122"/>
      <c r="G281" s="123"/>
      <c r="H281" s="124"/>
    </row>
    <row r="282" spans="1:8" s="9" customFormat="1" ht="13">
      <c r="A282" s="115"/>
      <c r="B282" s="66"/>
      <c r="C282" s="67"/>
      <c r="D282" s="24"/>
      <c r="E282" s="25"/>
      <c r="F282" s="122"/>
      <c r="G282" s="123"/>
      <c r="H282" s="124"/>
    </row>
    <row r="283" spans="1:8" ht="37.5">
      <c r="A283" s="13">
        <f>A279+1</f>
        <v>95</v>
      </c>
      <c r="B283" s="15" t="s">
        <v>88</v>
      </c>
      <c r="C283" s="14" t="s">
        <v>89</v>
      </c>
      <c r="D283" s="24">
        <v>100</v>
      </c>
      <c r="E283" s="25" t="s">
        <v>90</v>
      </c>
      <c r="F283" s="122">
        <v>350</v>
      </c>
      <c r="G283" s="123"/>
      <c r="H283" s="124">
        <f>ROUND(F283*G283/D283,2)</f>
        <v>0</v>
      </c>
    </row>
    <row r="284" spans="1:8" ht="12.5">
      <c r="A284" s="27"/>
      <c r="B284" s="15"/>
      <c r="C284" s="14"/>
      <c r="D284" s="24"/>
      <c r="E284" s="25"/>
      <c r="F284" s="122"/>
      <c r="G284" s="123"/>
      <c r="H284" s="124"/>
    </row>
    <row r="285" spans="1:8" ht="50">
      <c r="A285" s="13">
        <f>A283+1</f>
        <v>96</v>
      </c>
      <c r="B285" s="15" t="s">
        <v>91</v>
      </c>
      <c r="C285" s="14" t="s">
        <v>92</v>
      </c>
      <c r="D285" s="24">
        <v>1</v>
      </c>
      <c r="E285" s="25" t="s">
        <v>90</v>
      </c>
      <c r="F285" s="122">
        <v>110</v>
      </c>
      <c r="G285" s="123"/>
      <c r="H285" s="124">
        <f>ROUND(F285*G285/D285,2)</f>
        <v>0</v>
      </c>
    </row>
    <row r="286" spans="1:8" ht="12.5">
      <c r="A286" s="13"/>
      <c r="B286" s="15"/>
      <c r="C286" s="14"/>
      <c r="D286" s="24"/>
      <c r="E286" s="25"/>
      <c r="F286" s="122"/>
      <c r="G286" s="123"/>
      <c r="H286" s="124"/>
    </row>
    <row r="287" spans="1:8" s="46" customFormat="1" ht="13">
      <c r="A287" s="137" t="s">
        <v>139</v>
      </c>
      <c r="B287" s="48"/>
      <c r="C287" s="49" t="s">
        <v>140</v>
      </c>
      <c r="D287" s="24"/>
      <c r="E287" s="25"/>
      <c r="F287" s="122"/>
      <c r="G287" s="123"/>
      <c r="H287" s="124"/>
    </row>
    <row r="288" spans="1:8" s="46" customFormat="1" ht="13">
      <c r="A288" s="47"/>
      <c r="B288" s="48"/>
      <c r="C288" s="49"/>
      <c r="D288" s="24"/>
      <c r="E288" s="25"/>
      <c r="F288" s="122"/>
      <c r="G288" s="123"/>
      <c r="H288" s="124"/>
    </row>
    <row r="289" spans="1:8" s="51" customFormat="1" ht="13">
      <c r="A289" s="50"/>
      <c r="C289" s="52" t="s">
        <v>21</v>
      </c>
      <c r="D289" s="24"/>
      <c r="E289" s="25"/>
      <c r="F289" s="122"/>
      <c r="G289" s="123"/>
      <c r="H289" s="124"/>
    </row>
    <row r="290" spans="1:8" s="51" customFormat="1" ht="13">
      <c r="A290" s="50"/>
      <c r="C290" s="52"/>
      <c r="D290" s="24"/>
      <c r="E290" s="25"/>
      <c r="F290" s="122"/>
      <c r="G290" s="123"/>
      <c r="H290" s="124"/>
    </row>
    <row r="291" spans="1:8" s="26" customFormat="1" ht="25">
      <c r="A291" s="27">
        <f>A285+1</f>
        <v>97</v>
      </c>
      <c r="B291" s="13" t="s">
        <v>22</v>
      </c>
      <c r="C291" s="14" t="s">
        <v>23</v>
      </c>
      <c r="D291" s="24">
        <v>1000</v>
      </c>
      <c r="E291" s="25" t="s">
        <v>24</v>
      </c>
      <c r="F291" s="122">
        <v>150</v>
      </c>
      <c r="G291" s="123"/>
      <c r="H291" s="124">
        <f>ROUND(F291*G291/D291,2)</f>
        <v>0</v>
      </c>
    </row>
    <row r="292" spans="1:8" s="57" customFormat="1" ht="12.5">
      <c r="A292" s="55"/>
      <c r="B292" s="56"/>
      <c r="D292" s="24"/>
      <c r="E292" s="25"/>
      <c r="F292" s="122"/>
      <c r="G292" s="123"/>
      <c r="H292" s="124"/>
    </row>
    <row r="293" spans="1:8" s="46" customFormat="1" ht="25">
      <c r="A293" s="27">
        <f>A291+1</f>
        <v>98</v>
      </c>
      <c r="B293" s="58" t="s">
        <v>141</v>
      </c>
      <c r="C293" s="59" t="s">
        <v>142</v>
      </c>
      <c r="D293" s="24">
        <v>1000</v>
      </c>
      <c r="E293" s="25" t="s">
        <v>24</v>
      </c>
      <c r="F293" s="122">
        <v>665</v>
      </c>
      <c r="G293" s="123"/>
      <c r="H293" s="124">
        <f>ROUND(F293*G293/D293,2)</f>
        <v>0</v>
      </c>
    </row>
    <row r="294" spans="1:8" s="61" customFormat="1" ht="12.5">
      <c r="A294" s="55"/>
      <c r="B294" s="60"/>
      <c r="C294" s="59"/>
      <c r="D294" s="24"/>
      <c r="E294" s="25"/>
      <c r="F294" s="122"/>
      <c r="G294" s="123"/>
      <c r="H294" s="124"/>
    </row>
    <row r="295" spans="1:8" s="51" customFormat="1" ht="13">
      <c r="A295" s="27"/>
      <c r="C295" s="52" t="s">
        <v>33</v>
      </c>
      <c r="D295" s="24"/>
      <c r="E295" s="25"/>
      <c r="F295" s="122"/>
      <c r="G295" s="123"/>
      <c r="H295" s="124"/>
    </row>
    <row r="296" spans="1:8" s="51" customFormat="1" ht="13">
      <c r="A296" s="55"/>
      <c r="C296" s="52"/>
      <c r="D296" s="24"/>
      <c r="E296" s="25"/>
      <c r="F296" s="122"/>
      <c r="G296" s="123"/>
      <c r="H296" s="124"/>
    </row>
    <row r="297" spans="1:8" s="46" customFormat="1" ht="25">
      <c r="A297" s="27">
        <f>A293+1</f>
        <v>99</v>
      </c>
      <c r="B297" s="62" t="s">
        <v>40</v>
      </c>
      <c r="C297" s="59" t="s">
        <v>143</v>
      </c>
      <c r="D297" s="24">
        <v>100</v>
      </c>
      <c r="E297" s="25" t="s">
        <v>24</v>
      </c>
      <c r="F297" s="122">
        <v>25</v>
      </c>
      <c r="G297" s="123"/>
      <c r="H297" s="124">
        <f>ROUND(F297*G297/D297,2)</f>
        <v>0</v>
      </c>
    </row>
    <row r="298" spans="1:8" s="46" customFormat="1" ht="14">
      <c r="A298" s="63"/>
      <c r="B298" s="64"/>
      <c r="C298" s="59"/>
      <c r="D298" s="24"/>
      <c r="E298" s="25"/>
      <c r="F298" s="122"/>
      <c r="G298" s="123"/>
      <c r="H298" s="124"/>
    </row>
    <row r="299" spans="1:8" s="46" customFormat="1" ht="25">
      <c r="A299" s="27">
        <f>A297+1</f>
        <v>100</v>
      </c>
      <c r="B299" s="60" t="s">
        <v>42</v>
      </c>
      <c r="C299" s="59" t="s">
        <v>43</v>
      </c>
      <c r="D299" s="24">
        <v>100</v>
      </c>
      <c r="E299" s="25" t="s">
        <v>24</v>
      </c>
      <c r="F299" s="122">
        <v>280</v>
      </c>
      <c r="G299" s="123"/>
      <c r="H299" s="124">
        <f>ROUND(F299*G299/D299,2)</f>
        <v>0</v>
      </c>
    </row>
    <row r="300" spans="1:8" s="46" customFormat="1" ht="13">
      <c r="A300" s="63"/>
      <c r="B300" s="60"/>
      <c r="C300" s="65"/>
      <c r="D300" s="24"/>
      <c r="E300" s="25"/>
      <c r="F300" s="122"/>
      <c r="G300" s="123"/>
      <c r="H300" s="124"/>
    </row>
    <row r="301" spans="1:8" s="46" customFormat="1" ht="25">
      <c r="A301" s="27">
        <f>A299+1</f>
        <v>101</v>
      </c>
      <c r="B301" s="60" t="s">
        <v>144</v>
      </c>
      <c r="C301" s="59" t="s">
        <v>145</v>
      </c>
      <c r="D301" s="24">
        <v>100</v>
      </c>
      <c r="E301" s="25" t="s">
        <v>24</v>
      </c>
      <c r="F301" s="122">
        <v>70</v>
      </c>
      <c r="G301" s="123"/>
      <c r="H301" s="124">
        <f>ROUND(F301*G301/D301,2)</f>
        <v>0</v>
      </c>
    </row>
    <row r="302" spans="1:8" s="46" customFormat="1" ht="12.5">
      <c r="A302" s="63"/>
      <c r="B302" s="60"/>
      <c r="C302" s="59"/>
      <c r="D302" s="24"/>
      <c r="E302" s="25"/>
      <c r="F302" s="122"/>
      <c r="G302" s="123"/>
      <c r="H302" s="124"/>
    </row>
    <row r="303" spans="1:8" ht="37.5">
      <c r="A303" s="27">
        <f>A301+1</f>
        <v>102</v>
      </c>
      <c r="B303" s="13" t="s">
        <v>44</v>
      </c>
      <c r="C303" s="14" t="s">
        <v>45</v>
      </c>
      <c r="D303" s="24">
        <v>100</v>
      </c>
      <c r="E303" s="25" t="s">
        <v>46</v>
      </c>
      <c r="F303" s="122">
        <v>720</v>
      </c>
      <c r="G303" s="123"/>
      <c r="H303" s="124">
        <f>ROUND(F303*G303/D303,2)</f>
        <v>0</v>
      </c>
    </row>
    <row r="304" spans="1:8" ht="12.5">
      <c r="A304" s="27"/>
      <c r="D304" s="24"/>
      <c r="E304" s="25"/>
      <c r="F304" s="122"/>
      <c r="G304" s="128"/>
      <c r="H304" s="124"/>
    </row>
    <row r="305" spans="1:8" ht="37.5">
      <c r="A305" s="27">
        <f>A303+1</f>
        <v>103</v>
      </c>
      <c r="B305" s="13" t="s">
        <v>47</v>
      </c>
      <c r="C305" s="14" t="s">
        <v>48</v>
      </c>
      <c r="D305" s="24">
        <v>100</v>
      </c>
      <c r="E305" s="25" t="s">
        <v>46</v>
      </c>
      <c r="F305" s="122">
        <v>420</v>
      </c>
      <c r="G305" s="123"/>
      <c r="H305" s="124">
        <f>ROUND(F305*G305/D305,2)</f>
        <v>0</v>
      </c>
    </row>
    <row r="306" spans="1:8" ht="12.5">
      <c r="A306" s="27"/>
      <c r="C306" s="16"/>
      <c r="D306" s="24"/>
      <c r="E306" s="25"/>
      <c r="F306" s="122"/>
      <c r="G306" s="123"/>
      <c r="H306" s="124"/>
    </row>
    <row r="307" spans="1:8" ht="37.5">
      <c r="A307" s="27">
        <f>A305+1</f>
        <v>104</v>
      </c>
      <c r="B307" s="13" t="s">
        <v>49</v>
      </c>
      <c r="C307" s="14" t="s">
        <v>146</v>
      </c>
      <c r="D307" s="24">
        <v>100</v>
      </c>
      <c r="E307" s="25" t="s">
        <v>51</v>
      </c>
      <c r="F307" s="122">
        <v>80</v>
      </c>
      <c r="G307" s="123"/>
      <c r="H307" s="124">
        <f>ROUND(F307*G307/D307,2)</f>
        <v>0</v>
      </c>
    </row>
    <row r="308" spans="1:8" ht="12.5">
      <c r="A308" s="27"/>
      <c r="C308" s="16"/>
      <c r="D308" s="24"/>
      <c r="E308" s="25"/>
      <c r="F308" s="122"/>
      <c r="G308" s="123"/>
      <c r="H308" s="124"/>
    </row>
    <row r="309" spans="1:8" ht="37.5">
      <c r="A309" s="27">
        <f>A307+1</f>
        <v>105</v>
      </c>
      <c r="B309" s="13" t="s">
        <v>52</v>
      </c>
      <c r="C309" s="14" t="s">
        <v>53</v>
      </c>
      <c r="D309" s="24">
        <v>100</v>
      </c>
      <c r="E309" s="25" t="s">
        <v>51</v>
      </c>
      <c r="F309" s="122">
        <v>635</v>
      </c>
      <c r="G309" s="123"/>
      <c r="H309" s="124">
        <f>ROUND(F309*G309/D309,2)</f>
        <v>0</v>
      </c>
    </row>
    <row r="310" spans="1:8" ht="12.5">
      <c r="A310" s="27"/>
      <c r="D310" s="24"/>
      <c r="E310" s="25"/>
      <c r="F310" s="122"/>
      <c r="G310" s="123"/>
      <c r="H310" s="124"/>
    </row>
    <row r="311" spans="1:8" s="68" customFormat="1" ht="13">
      <c r="A311" s="63"/>
      <c r="B311" s="66"/>
      <c r="C311" s="67" t="s">
        <v>54</v>
      </c>
      <c r="D311" s="24"/>
      <c r="E311" s="25"/>
      <c r="F311" s="122"/>
      <c r="G311" s="123"/>
      <c r="H311" s="124"/>
    </row>
    <row r="312" spans="1:8" s="68" customFormat="1" ht="13">
      <c r="A312" s="27"/>
      <c r="B312" s="66"/>
      <c r="C312" s="67"/>
      <c r="D312" s="24"/>
      <c r="E312" s="25"/>
      <c r="F312" s="122"/>
      <c r="G312" s="123"/>
      <c r="H312" s="124"/>
    </row>
    <row r="313" spans="1:8" s="26" customFormat="1" ht="25">
      <c r="A313" s="27">
        <f>A309+1</f>
        <v>106</v>
      </c>
      <c r="B313" s="13" t="s">
        <v>55</v>
      </c>
      <c r="C313" s="14" t="s">
        <v>56</v>
      </c>
      <c r="D313" s="24">
        <v>100</v>
      </c>
      <c r="E313" s="25" t="s">
        <v>36</v>
      </c>
      <c r="F313" s="122">
        <v>50</v>
      </c>
      <c r="G313" s="123"/>
      <c r="H313" s="124">
        <f>ROUND(F313*G313/D313,2)</f>
        <v>0</v>
      </c>
    </row>
    <row r="314" spans="1:8" s="26" customFormat="1" ht="12.5">
      <c r="A314" s="27"/>
      <c r="B314" s="13"/>
      <c r="C314" s="14"/>
      <c r="D314" s="24"/>
      <c r="E314" s="25"/>
      <c r="F314" s="122"/>
      <c r="G314" s="123"/>
      <c r="H314" s="124"/>
    </row>
    <row r="315" spans="1:8" s="51" customFormat="1" ht="25">
      <c r="A315" s="27">
        <f>A313+1</f>
        <v>107</v>
      </c>
      <c r="B315" s="69" t="s">
        <v>147</v>
      </c>
      <c r="C315" s="70" t="s">
        <v>148</v>
      </c>
      <c r="D315" s="24">
        <v>100</v>
      </c>
      <c r="E315" s="25" t="s">
        <v>36</v>
      </c>
      <c r="F315" s="122">
        <v>50</v>
      </c>
      <c r="G315" s="123"/>
      <c r="H315" s="124">
        <f>ROUND(F315*G315/D315,2)</f>
        <v>0</v>
      </c>
    </row>
    <row r="316" spans="1:8" s="51" customFormat="1" ht="13">
      <c r="A316" s="27"/>
      <c r="B316" s="71"/>
      <c r="C316" s="70"/>
      <c r="D316" s="24"/>
      <c r="E316" s="25"/>
      <c r="F316" s="122"/>
      <c r="G316" s="123"/>
      <c r="H316" s="124"/>
    </row>
    <row r="317" spans="1:8" s="68" customFormat="1" ht="13">
      <c r="A317" s="27"/>
      <c r="B317" s="66"/>
      <c r="C317" s="67" t="s">
        <v>69</v>
      </c>
      <c r="D317" s="24"/>
      <c r="E317" s="25"/>
      <c r="F317" s="122"/>
      <c r="G317" s="123"/>
      <c r="H317" s="124"/>
    </row>
    <row r="318" spans="1:8" s="68" customFormat="1" ht="13">
      <c r="A318" s="27"/>
      <c r="B318" s="66"/>
      <c r="C318" s="67"/>
      <c r="D318" s="24"/>
      <c r="E318" s="25"/>
      <c r="F318" s="122"/>
      <c r="G318" s="123"/>
      <c r="H318" s="124"/>
    </row>
    <row r="319" spans="1:8" s="26" customFormat="1" ht="12.5">
      <c r="A319" s="27">
        <f>A315+1</f>
        <v>108</v>
      </c>
      <c r="B319" s="13" t="s">
        <v>70</v>
      </c>
      <c r="C319" s="14" t="s">
        <v>71</v>
      </c>
      <c r="D319" s="24">
        <v>100</v>
      </c>
      <c r="E319" s="25" t="s">
        <v>51</v>
      </c>
      <c r="F319" s="122">
        <v>150</v>
      </c>
      <c r="G319" s="123"/>
      <c r="H319" s="124">
        <f>ROUND(F319*G319/D319,2)</f>
        <v>0</v>
      </c>
    </row>
    <row r="320" spans="1:8" s="26" customFormat="1" ht="12.5">
      <c r="A320" s="27"/>
      <c r="B320" s="13"/>
      <c r="C320" s="14"/>
      <c r="D320" s="24"/>
      <c r="E320" s="25"/>
      <c r="F320" s="122"/>
      <c r="G320" s="123"/>
      <c r="H320" s="124"/>
    </row>
    <row r="321" spans="1:8" s="26" customFormat="1" ht="25">
      <c r="A321" s="27">
        <f>A319+1</f>
        <v>109</v>
      </c>
      <c r="B321" s="15" t="s">
        <v>81</v>
      </c>
      <c r="C321" s="14" t="s">
        <v>82</v>
      </c>
      <c r="D321" s="24">
        <v>100</v>
      </c>
      <c r="E321" s="25" t="s">
        <v>51</v>
      </c>
      <c r="F321" s="122">
        <v>600</v>
      </c>
      <c r="G321" s="123"/>
      <c r="H321" s="124">
        <f>ROUND(F321*G321/D321,2)</f>
        <v>0</v>
      </c>
    </row>
    <row r="322" spans="1:8" s="46" customFormat="1" ht="12.5">
      <c r="A322" s="27"/>
      <c r="B322" s="60"/>
      <c r="C322" s="59"/>
      <c r="D322" s="24"/>
      <c r="E322" s="25"/>
      <c r="F322" s="122"/>
      <c r="G322" s="123"/>
      <c r="H322" s="124"/>
    </row>
    <row r="323" spans="1:8" s="46" customFormat="1" ht="13">
      <c r="A323" s="27"/>
      <c r="B323" s="62"/>
      <c r="C323" s="72" t="s">
        <v>149</v>
      </c>
      <c r="D323" s="24"/>
      <c r="E323" s="25"/>
      <c r="F323" s="122"/>
      <c r="G323" s="123"/>
      <c r="H323" s="124"/>
    </row>
    <row r="324" spans="1:8" s="46" customFormat="1" ht="12.5">
      <c r="A324" s="27"/>
      <c r="B324" s="62"/>
      <c r="D324" s="24"/>
      <c r="E324" s="25"/>
      <c r="F324" s="122"/>
      <c r="G324" s="123"/>
      <c r="H324" s="124"/>
    </row>
    <row r="325" spans="1:8" s="46" customFormat="1" ht="37.5">
      <c r="A325" s="27">
        <f>A321+1</f>
        <v>110</v>
      </c>
      <c r="B325" s="58" t="s">
        <v>150</v>
      </c>
      <c r="C325" s="59" t="s">
        <v>151</v>
      </c>
      <c r="D325" s="24">
        <v>1</v>
      </c>
      <c r="E325" s="25" t="s">
        <v>108</v>
      </c>
      <c r="F325" s="122">
        <v>3</v>
      </c>
      <c r="G325" s="123"/>
      <c r="H325" s="124">
        <f>ROUND(F325*G325/D325,2)</f>
        <v>0</v>
      </c>
    </row>
    <row r="326" spans="1:8" s="46" customFormat="1" ht="12.5">
      <c r="A326" s="27"/>
      <c r="B326" s="58"/>
      <c r="C326" s="59"/>
      <c r="D326" s="24"/>
      <c r="E326" s="25"/>
      <c r="F326" s="122"/>
      <c r="G326" s="123"/>
      <c r="H326" s="124"/>
    </row>
    <row r="327" spans="1:8" s="26" customFormat="1" ht="62.5">
      <c r="A327" s="27">
        <f>A325+1</f>
        <v>111</v>
      </c>
      <c r="B327" s="60" t="s">
        <v>152</v>
      </c>
      <c r="C327" s="73" t="s">
        <v>153</v>
      </c>
      <c r="D327" s="24">
        <v>1</v>
      </c>
      <c r="E327" s="25" t="s">
        <v>154</v>
      </c>
      <c r="F327" s="122">
        <v>35</v>
      </c>
      <c r="G327" s="123"/>
      <c r="H327" s="124">
        <f>ROUND(F327*G327/D327,2)</f>
        <v>0</v>
      </c>
    </row>
    <row r="328" spans="1:8" s="26" customFormat="1" ht="12.5">
      <c r="A328" s="27"/>
      <c r="B328" s="60"/>
      <c r="C328" s="73"/>
      <c r="D328" s="24"/>
      <c r="E328" s="25"/>
      <c r="F328" s="122"/>
      <c r="G328" s="123"/>
      <c r="H328" s="124"/>
    </row>
    <row r="329" spans="1:8" s="26" customFormat="1" ht="13">
      <c r="A329" s="27"/>
      <c r="B329" s="60"/>
      <c r="C329" s="74" t="s">
        <v>155</v>
      </c>
      <c r="D329" s="24"/>
      <c r="E329" s="25"/>
      <c r="F329" s="122"/>
      <c r="G329" s="123"/>
      <c r="H329" s="124"/>
    </row>
    <row r="330" spans="1:8" s="26" customFormat="1" ht="13">
      <c r="A330" s="27"/>
      <c r="B330" s="60"/>
      <c r="C330" s="74"/>
      <c r="D330" s="24"/>
      <c r="E330" s="25"/>
      <c r="F330" s="122"/>
      <c r="G330" s="123"/>
      <c r="H330" s="124"/>
    </row>
    <row r="331" spans="1:8" s="26" customFormat="1" ht="25">
      <c r="A331" s="27">
        <f>A327+1</f>
        <v>112</v>
      </c>
      <c r="B331" s="60" t="s">
        <v>156</v>
      </c>
      <c r="C331" s="16" t="s">
        <v>157</v>
      </c>
      <c r="D331" s="24">
        <v>100</v>
      </c>
      <c r="E331" s="25" t="s">
        <v>24</v>
      </c>
      <c r="F331" s="122">
        <v>85</v>
      </c>
      <c r="G331" s="123"/>
      <c r="H331" s="124">
        <f>ROUND(F331*G331/D331,2)</f>
        <v>0</v>
      </c>
    </row>
    <row r="332" spans="1:8" s="26" customFormat="1" ht="12.5">
      <c r="A332" s="27"/>
      <c r="B332" s="75"/>
      <c r="C332" s="16"/>
      <c r="D332" s="24"/>
      <c r="E332" s="25"/>
      <c r="F332" s="122"/>
      <c r="G332" s="123"/>
      <c r="H332" s="124"/>
    </row>
    <row r="333" spans="1:8" s="26" customFormat="1" ht="13">
      <c r="A333" s="27"/>
      <c r="B333" s="75"/>
      <c r="C333" s="76" t="s">
        <v>158</v>
      </c>
      <c r="D333" s="24"/>
      <c r="E333" s="25"/>
      <c r="F333" s="122"/>
      <c r="G333" s="123"/>
      <c r="H333" s="124"/>
    </row>
    <row r="334" spans="1:8" s="26" customFormat="1" ht="13">
      <c r="A334" s="27"/>
      <c r="B334" s="75"/>
      <c r="C334" s="76"/>
      <c r="D334" s="24"/>
      <c r="E334" s="25"/>
      <c r="F334" s="122"/>
      <c r="G334" s="123"/>
      <c r="H334" s="124"/>
    </row>
    <row r="335" spans="1:8" s="26" customFormat="1" ht="37.5">
      <c r="A335" s="27">
        <f>A331+1</f>
        <v>113</v>
      </c>
      <c r="B335" s="27" t="s">
        <v>159</v>
      </c>
      <c r="C335" s="70" t="s">
        <v>160</v>
      </c>
      <c r="D335" s="24">
        <v>100</v>
      </c>
      <c r="E335" s="25" t="s">
        <v>161</v>
      </c>
      <c r="F335" s="122">
        <v>270</v>
      </c>
      <c r="G335" s="123"/>
      <c r="H335" s="124">
        <f>ROUND(F335*G335/D335,2)</f>
        <v>0</v>
      </c>
    </row>
    <row r="336" spans="1:8" s="26" customFormat="1" ht="12.5">
      <c r="A336" s="29"/>
      <c r="B336" s="75"/>
      <c r="C336" s="29"/>
      <c r="D336" s="24"/>
      <c r="E336" s="25"/>
      <c r="F336" s="122"/>
      <c r="G336" s="123"/>
      <c r="H336" s="124"/>
    </row>
    <row r="337" spans="1:8" s="26" customFormat="1" ht="37.5">
      <c r="A337" s="27">
        <f>A335+1</f>
        <v>114</v>
      </c>
      <c r="B337" s="27" t="s">
        <v>162</v>
      </c>
      <c r="C337" s="70" t="s">
        <v>163</v>
      </c>
      <c r="D337" s="24">
        <v>100</v>
      </c>
      <c r="E337" s="25" t="s">
        <v>164</v>
      </c>
      <c r="F337" s="122">
        <v>270</v>
      </c>
      <c r="G337" s="123"/>
      <c r="H337" s="124">
        <f>ROUND(F337*G337/D337,2)</f>
        <v>0</v>
      </c>
    </row>
    <row r="338" spans="1:8" s="26" customFormat="1" ht="12.5">
      <c r="A338" s="29"/>
      <c r="B338" s="75"/>
      <c r="D338" s="24"/>
      <c r="E338" s="25"/>
      <c r="F338" s="122"/>
      <c r="G338" s="123"/>
      <c r="H338" s="124"/>
    </row>
    <row r="339" spans="1:8" s="26" customFormat="1" ht="42.65" customHeight="1">
      <c r="A339" s="27">
        <f>A337+1</f>
        <v>115</v>
      </c>
      <c r="B339" s="27" t="s">
        <v>165</v>
      </c>
      <c r="C339" s="70" t="s">
        <v>166</v>
      </c>
      <c r="D339" s="24">
        <v>100</v>
      </c>
      <c r="E339" s="25" t="s">
        <v>161</v>
      </c>
      <c r="F339" s="122">
        <v>270</v>
      </c>
      <c r="G339" s="123"/>
      <c r="H339" s="124">
        <f>ROUND(F339*G339/D339,2)</f>
        <v>0</v>
      </c>
    </row>
    <row r="340" spans="1:8" s="26" customFormat="1" ht="12.5">
      <c r="A340" s="29"/>
      <c r="B340" s="75"/>
      <c r="D340" s="24"/>
      <c r="E340" s="25"/>
      <c r="F340" s="122"/>
      <c r="G340" s="123"/>
      <c r="H340" s="124"/>
    </row>
    <row r="341" spans="1:8" s="26" customFormat="1" ht="37.5">
      <c r="A341" s="27">
        <f>A339+1</f>
        <v>116</v>
      </c>
      <c r="B341" s="27" t="s">
        <v>167</v>
      </c>
      <c r="C341" s="70" t="s">
        <v>168</v>
      </c>
      <c r="D341" s="24">
        <v>100</v>
      </c>
      <c r="E341" s="25" t="s">
        <v>169</v>
      </c>
      <c r="F341" s="122">
        <v>270</v>
      </c>
      <c r="G341" s="123"/>
      <c r="H341" s="124">
        <f>ROUND(F341*G341/D341,2)</f>
        <v>0</v>
      </c>
    </row>
    <row r="342" spans="1:8" s="26" customFormat="1" ht="12.5">
      <c r="A342" s="29"/>
      <c r="B342" s="27"/>
      <c r="C342" s="70"/>
      <c r="D342" s="24"/>
      <c r="E342" s="25"/>
      <c r="F342" s="122"/>
      <c r="G342" s="123"/>
      <c r="H342" s="124"/>
    </row>
    <row r="343" spans="1:8" s="26" customFormat="1" ht="13">
      <c r="A343" s="84" t="s">
        <v>170</v>
      </c>
      <c r="B343" s="27"/>
      <c r="C343" s="44" t="s">
        <v>171</v>
      </c>
      <c r="D343" s="24"/>
      <c r="E343" s="25"/>
      <c r="F343" s="122"/>
      <c r="G343" s="123"/>
      <c r="H343" s="124"/>
    </row>
    <row r="344" spans="1:8" s="26" customFormat="1" ht="12.5">
      <c r="A344" s="27"/>
      <c r="B344" s="13"/>
      <c r="C344" s="23"/>
      <c r="D344" s="24"/>
      <c r="E344" s="25"/>
      <c r="F344" s="122"/>
      <c r="G344" s="123"/>
      <c r="H344" s="124"/>
    </row>
    <row r="345" spans="1:8" s="26" customFormat="1" ht="25">
      <c r="A345" s="27">
        <f>A341+1</f>
        <v>117</v>
      </c>
      <c r="B345" s="13" t="s">
        <v>172</v>
      </c>
      <c r="C345" s="14" t="s">
        <v>173</v>
      </c>
      <c r="D345" s="24">
        <v>1</v>
      </c>
      <c r="E345" s="25" t="s">
        <v>174</v>
      </c>
      <c r="F345" s="122">
        <v>1</v>
      </c>
      <c r="G345" s="123"/>
      <c r="H345" s="124">
        <f>ROUND(F345*G345/D345,2)</f>
        <v>0</v>
      </c>
    </row>
    <row r="346" spans="1:8" s="26" customFormat="1" ht="12.5">
      <c r="A346" s="27"/>
      <c r="B346" s="13"/>
      <c r="C346" s="23"/>
      <c r="D346" s="24"/>
      <c r="E346" s="25"/>
      <c r="F346" s="122"/>
      <c r="G346" s="123"/>
      <c r="H346" s="124"/>
    </row>
    <row r="347" spans="1:8" s="26" customFormat="1" ht="37.5">
      <c r="A347" s="27">
        <f>A345+1</f>
        <v>118</v>
      </c>
      <c r="B347" s="13" t="s">
        <v>175</v>
      </c>
      <c r="C347" s="23" t="s">
        <v>176</v>
      </c>
      <c r="D347" s="24">
        <v>1</v>
      </c>
      <c r="E347" s="25" t="s">
        <v>177</v>
      </c>
      <c r="F347" s="122">
        <v>1</v>
      </c>
      <c r="G347" s="123"/>
      <c r="H347" s="124">
        <f>ROUND(F347*G347/D347,2)</f>
        <v>0</v>
      </c>
    </row>
    <row r="348" spans="1:8" s="26" customFormat="1" ht="12.5">
      <c r="A348" s="27"/>
      <c r="B348" s="13"/>
      <c r="C348" s="23"/>
      <c r="D348" s="24"/>
      <c r="E348" s="25"/>
      <c r="F348" s="122"/>
      <c r="G348" s="123"/>
      <c r="H348" s="124"/>
    </row>
    <row r="349" spans="1:8" s="26" customFormat="1" ht="82.4" customHeight="1">
      <c r="A349" s="27">
        <f>A347+1</f>
        <v>119</v>
      </c>
      <c r="B349" s="13" t="s">
        <v>178</v>
      </c>
      <c r="C349" s="14" t="s">
        <v>179</v>
      </c>
      <c r="D349" s="24">
        <v>1</v>
      </c>
      <c r="E349" s="25" t="s">
        <v>133</v>
      </c>
      <c r="F349" s="122">
        <v>120</v>
      </c>
      <c r="G349" s="123"/>
      <c r="H349" s="124">
        <f>ROUND(F349*G349/D349,2)</f>
        <v>0</v>
      </c>
    </row>
    <row r="350" spans="1:8" s="26" customFormat="1" ht="12.5">
      <c r="A350" s="27"/>
      <c r="B350" s="13"/>
      <c r="C350" s="23"/>
      <c r="D350" s="24"/>
      <c r="E350" s="25"/>
      <c r="F350" s="122"/>
      <c r="G350" s="123"/>
      <c r="H350" s="124"/>
    </row>
    <row r="351" spans="1:8" s="26" customFormat="1" ht="107.5" customHeight="1">
      <c r="A351" s="27">
        <f>A349+1</f>
        <v>120</v>
      </c>
      <c r="B351" s="13" t="s">
        <v>180</v>
      </c>
      <c r="C351" s="23" t="s">
        <v>181</v>
      </c>
      <c r="D351" s="24">
        <v>1</v>
      </c>
      <c r="E351" s="25" t="s">
        <v>133</v>
      </c>
      <c r="F351" s="122">
        <v>60</v>
      </c>
      <c r="G351" s="123"/>
      <c r="H351" s="124">
        <f>ROUND(F351*G351/D351,2)</f>
        <v>0</v>
      </c>
    </row>
    <row r="352" spans="1:8" s="26" customFormat="1" ht="12.5">
      <c r="A352" s="27"/>
      <c r="B352" s="13"/>
      <c r="C352" s="23"/>
      <c r="D352" s="24"/>
      <c r="E352" s="25"/>
      <c r="F352" s="122"/>
      <c r="G352" s="123"/>
      <c r="H352" s="124"/>
    </row>
    <row r="353" spans="1:8" s="26" customFormat="1" ht="62.5">
      <c r="A353" s="27">
        <f>A351+1</f>
        <v>121</v>
      </c>
      <c r="B353" s="13" t="s">
        <v>182</v>
      </c>
      <c r="C353" s="23" t="s">
        <v>183</v>
      </c>
      <c r="D353" s="24">
        <v>1</v>
      </c>
      <c r="E353" s="25" t="s">
        <v>133</v>
      </c>
      <c r="F353" s="122">
        <v>40</v>
      </c>
      <c r="G353" s="123"/>
      <c r="H353" s="124">
        <f>ROUND(F353*G353/D353,2)</f>
        <v>0</v>
      </c>
    </row>
    <row r="354" spans="1:8" s="26" customFormat="1" ht="12.5">
      <c r="A354" s="27"/>
      <c r="B354" s="13"/>
      <c r="C354" s="23"/>
      <c r="D354" s="24"/>
      <c r="E354" s="25"/>
      <c r="F354" s="122"/>
      <c r="G354" s="123"/>
      <c r="H354" s="124"/>
    </row>
    <row r="355" spans="1:8" s="26" customFormat="1" ht="37.5">
      <c r="A355" s="27">
        <f>A353+1</f>
        <v>122</v>
      </c>
      <c r="B355" s="13" t="s">
        <v>184</v>
      </c>
      <c r="C355" s="23" t="s">
        <v>185</v>
      </c>
      <c r="D355" s="24">
        <v>1</v>
      </c>
      <c r="E355" s="25" t="s">
        <v>108</v>
      </c>
      <c r="F355" s="122">
        <v>1</v>
      </c>
      <c r="G355" s="123"/>
      <c r="H355" s="124">
        <f>ROUND(F355*G355/D355,2)</f>
        <v>0</v>
      </c>
    </row>
    <row r="356" spans="1:8" s="26" customFormat="1" ht="12.5">
      <c r="A356" s="27"/>
      <c r="B356" s="13"/>
      <c r="C356" s="23"/>
      <c r="D356" s="24"/>
      <c r="E356" s="25"/>
      <c r="F356" s="122"/>
      <c r="G356" s="123"/>
      <c r="H356" s="124"/>
    </row>
    <row r="357" spans="1:8" s="26" customFormat="1" ht="106.4" customHeight="1">
      <c r="A357" s="27">
        <f t="shared" ref="A357" si="0">A355+1</f>
        <v>123</v>
      </c>
      <c r="B357" s="13" t="s">
        <v>186</v>
      </c>
      <c r="C357" s="23" t="s">
        <v>187</v>
      </c>
      <c r="D357" s="24">
        <v>1</v>
      </c>
      <c r="E357" s="25" t="s">
        <v>133</v>
      </c>
      <c r="F357" s="122">
        <v>100</v>
      </c>
      <c r="G357" s="123"/>
      <c r="H357" s="124">
        <f>ROUND(F357*G357/D357,2)</f>
        <v>0</v>
      </c>
    </row>
    <row r="358" spans="1:8" s="26" customFormat="1" ht="12.5">
      <c r="A358" s="27"/>
      <c r="B358" s="13"/>
      <c r="C358" s="23"/>
      <c r="D358" s="24"/>
      <c r="E358" s="25"/>
      <c r="F358" s="122"/>
      <c r="G358" s="123"/>
      <c r="H358" s="124"/>
    </row>
    <row r="359" spans="1:8" s="26" customFormat="1" ht="37.5">
      <c r="A359" s="27">
        <f t="shared" ref="A359" si="1">A357+1</f>
        <v>124</v>
      </c>
      <c r="B359" s="13" t="s">
        <v>188</v>
      </c>
      <c r="C359" s="23" t="s">
        <v>189</v>
      </c>
      <c r="D359" s="24">
        <v>1</v>
      </c>
      <c r="E359" s="25" t="s">
        <v>133</v>
      </c>
      <c r="F359" s="122">
        <f>F357</f>
        <v>100</v>
      </c>
      <c r="G359" s="123"/>
      <c r="H359" s="124">
        <f>ROUND(F359*G359/D359,2)</f>
        <v>0</v>
      </c>
    </row>
    <row r="360" spans="1:8" s="26" customFormat="1" ht="12.5">
      <c r="A360" s="27"/>
      <c r="B360" s="13"/>
      <c r="C360" s="23"/>
      <c r="D360" s="24"/>
      <c r="E360" s="25"/>
      <c r="F360" s="122"/>
      <c r="G360" s="123"/>
      <c r="H360" s="124"/>
    </row>
    <row r="361" spans="1:8" s="26" customFormat="1" ht="37.5">
      <c r="A361" s="27">
        <f t="shared" ref="A361" si="2">A359+1</f>
        <v>125</v>
      </c>
      <c r="B361" s="13" t="s">
        <v>190</v>
      </c>
      <c r="C361" s="23" t="s">
        <v>191</v>
      </c>
      <c r="D361" s="24">
        <v>1</v>
      </c>
      <c r="E361" s="25" t="s">
        <v>192</v>
      </c>
      <c r="F361" s="122">
        <v>2400</v>
      </c>
      <c r="G361" s="123"/>
      <c r="H361" s="124">
        <f>ROUND(F361*G361/D361,2)</f>
        <v>0</v>
      </c>
    </row>
    <row r="362" spans="1:8" s="26" customFormat="1" ht="12.5">
      <c r="A362" s="27"/>
      <c r="B362" s="13"/>
      <c r="C362" s="23"/>
      <c r="D362" s="24"/>
      <c r="E362" s="25"/>
      <c r="F362" s="122"/>
      <c r="G362" s="123"/>
      <c r="H362" s="124"/>
    </row>
    <row r="363" spans="1:8" s="26" customFormat="1" ht="50">
      <c r="A363" s="27">
        <f t="shared" ref="A363" si="3">A361+1</f>
        <v>126</v>
      </c>
      <c r="B363" s="13" t="s">
        <v>193</v>
      </c>
      <c r="C363" s="23" t="s">
        <v>194</v>
      </c>
      <c r="D363" s="24">
        <v>1</v>
      </c>
      <c r="E363" s="25" t="s">
        <v>192</v>
      </c>
      <c r="F363" s="122">
        <v>2400</v>
      </c>
      <c r="G363" s="123"/>
      <c r="H363" s="124">
        <f>ROUND(F363*G363/D363,2)</f>
        <v>0</v>
      </c>
    </row>
    <row r="364" spans="1:8" s="26" customFormat="1" ht="12.5">
      <c r="A364" s="27"/>
      <c r="B364" s="13"/>
      <c r="C364" s="23"/>
      <c r="D364" s="24"/>
      <c r="E364" s="25"/>
      <c r="F364" s="122"/>
      <c r="G364" s="123"/>
      <c r="H364" s="124"/>
    </row>
    <row r="365" spans="1:8" s="26" customFormat="1" ht="37.5">
      <c r="A365" s="27">
        <f t="shared" ref="A365" si="4">A363+1</f>
        <v>127</v>
      </c>
      <c r="B365" s="13" t="s">
        <v>195</v>
      </c>
      <c r="C365" s="23" t="s">
        <v>196</v>
      </c>
      <c r="D365" s="24">
        <v>1</v>
      </c>
      <c r="E365" s="25" t="s">
        <v>133</v>
      </c>
      <c r="F365" s="122">
        <f>75</f>
        <v>75</v>
      </c>
      <c r="G365" s="123"/>
      <c r="H365" s="124">
        <f>ROUND(F365*G365/D365,2)</f>
        <v>0</v>
      </c>
    </row>
    <row r="366" spans="1:8" s="26" customFormat="1" ht="12.5">
      <c r="A366" s="27"/>
      <c r="B366" s="13"/>
      <c r="C366" s="23"/>
      <c r="D366" s="24"/>
      <c r="E366" s="25"/>
      <c r="F366" s="122"/>
      <c r="G366" s="123"/>
      <c r="H366" s="124"/>
    </row>
    <row r="367" spans="1:8" s="26" customFormat="1" ht="25">
      <c r="A367" s="27">
        <f t="shared" ref="A367" si="5">A365+1</f>
        <v>128</v>
      </c>
      <c r="B367" s="13" t="s">
        <v>197</v>
      </c>
      <c r="C367" s="23" t="s">
        <v>198</v>
      </c>
      <c r="D367" s="24">
        <v>1</v>
      </c>
      <c r="E367" s="25" t="s">
        <v>192</v>
      </c>
      <c r="F367" s="122">
        <v>2400</v>
      </c>
      <c r="G367" s="123"/>
      <c r="H367" s="124">
        <f>ROUND(F367*G367/D367,2)</f>
        <v>0</v>
      </c>
    </row>
    <row r="368" spans="1:8" s="26" customFormat="1" ht="12.5">
      <c r="A368" s="27"/>
      <c r="B368" s="13"/>
      <c r="C368" s="23"/>
      <c r="D368" s="24"/>
      <c r="E368" s="25"/>
      <c r="F368" s="122"/>
      <c r="G368" s="123"/>
      <c r="H368" s="124"/>
    </row>
    <row r="369" spans="1:8" s="26" customFormat="1" ht="25">
      <c r="A369" s="27">
        <f t="shared" ref="A369" si="6">A367+1</f>
        <v>129</v>
      </c>
      <c r="B369" s="13" t="s">
        <v>199</v>
      </c>
      <c r="C369" s="23" t="s">
        <v>200</v>
      </c>
      <c r="D369" s="24">
        <v>1</v>
      </c>
      <c r="E369" s="25" t="s">
        <v>192</v>
      </c>
      <c r="F369" s="122">
        <v>2400</v>
      </c>
      <c r="G369" s="123"/>
      <c r="H369" s="124">
        <f>ROUND(F369*G369/D369,2)</f>
        <v>0</v>
      </c>
    </row>
    <row r="370" spans="1:8" s="26" customFormat="1" ht="12.5">
      <c r="A370" s="27"/>
      <c r="B370" s="13"/>
      <c r="C370" s="23"/>
      <c r="D370" s="24"/>
      <c r="E370" s="25"/>
      <c r="F370" s="122"/>
      <c r="G370" s="123"/>
      <c r="H370" s="124"/>
    </row>
    <row r="371" spans="1:8" s="26" customFormat="1" ht="25">
      <c r="A371" s="27">
        <f t="shared" ref="A371" si="7">A369+1</f>
        <v>130</v>
      </c>
      <c r="B371" s="13" t="s">
        <v>201</v>
      </c>
      <c r="C371" s="23" t="s">
        <v>202</v>
      </c>
      <c r="D371" s="24">
        <v>1</v>
      </c>
      <c r="E371" s="25" t="s">
        <v>203</v>
      </c>
      <c r="F371" s="122">
        <v>6</v>
      </c>
      <c r="G371" s="123"/>
      <c r="H371" s="124">
        <f>ROUND(F371*G371/D371,2)</f>
        <v>0</v>
      </c>
    </row>
    <row r="372" spans="1:8" s="26" customFormat="1" ht="12.5">
      <c r="A372" s="27"/>
      <c r="B372" s="13"/>
      <c r="C372" s="23"/>
      <c r="D372" s="24"/>
      <c r="E372" s="25"/>
      <c r="F372" s="122"/>
      <c r="G372" s="123"/>
      <c r="H372" s="124"/>
    </row>
    <row r="373" spans="1:8" s="26" customFormat="1" ht="12.5">
      <c r="A373" s="27">
        <f t="shared" ref="A373" si="8">A371+1</f>
        <v>131</v>
      </c>
      <c r="B373" s="13" t="s">
        <v>204</v>
      </c>
      <c r="C373" s="23" t="s">
        <v>205</v>
      </c>
      <c r="D373" s="24">
        <v>1</v>
      </c>
      <c r="E373" s="25" t="s">
        <v>203</v>
      </c>
      <c r="F373" s="122">
        <v>10</v>
      </c>
      <c r="G373" s="123"/>
      <c r="H373" s="124">
        <f>ROUND(F373*G373/D373,2)</f>
        <v>0</v>
      </c>
    </row>
    <row r="374" spans="1:8" s="26" customFormat="1" ht="12.5">
      <c r="A374" s="27"/>
      <c r="B374" s="13"/>
      <c r="C374" s="23"/>
      <c r="D374" s="24"/>
      <c r="E374" s="25"/>
      <c r="F374" s="122"/>
      <c r="G374" s="123"/>
      <c r="H374" s="124"/>
    </row>
    <row r="375" spans="1:8" s="26" customFormat="1" ht="25">
      <c r="A375" s="27">
        <f t="shared" ref="A375" si="9">A373+1</f>
        <v>132</v>
      </c>
      <c r="B375" s="13" t="s">
        <v>206</v>
      </c>
      <c r="C375" s="23" t="s">
        <v>207</v>
      </c>
      <c r="D375" s="24">
        <v>1</v>
      </c>
      <c r="E375" s="25" t="s">
        <v>174</v>
      </c>
      <c r="F375" s="122">
        <v>1</v>
      </c>
      <c r="G375" s="123"/>
      <c r="H375" s="124">
        <f>ROUND(F375*G375/D375,2)</f>
        <v>0</v>
      </c>
    </row>
    <row r="376" spans="1:8" s="26" customFormat="1" ht="12.5">
      <c r="A376" s="27"/>
      <c r="B376" s="13"/>
      <c r="C376" s="23"/>
      <c r="D376" s="24"/>
      <c r="E376" s="25"/>
      <c r="F376" s="122"/>
      <c r="G376" s="123"/>
      <c r="H376" s="124"/>
    </row>
    <row r="377" spans="1:8" s="26" customFormat="1" ht="13">
      <c r="A377" s="84"/>
      <c r="B377" s="27"/>
      <c r="C377" s="44" t="s">
        <v>208</v>
      </c>
      <c r="D377" s="24"/>
      <c r="E377" s="25"/>
      <c r="F377" s="122"/>
      <c r="G377" s="123"/>
      <c r="H377" s="124"/>
    </row>
    <row r="378" spans="1:8" s="26" customFormat="1" ht="12.5">
      <c r="A378" s="27"/>
      <c r="B378" s="13"/>
      <c r="C378" s="23"/>
      <c r="D378" s="24"/>
      <c r="E378" s="25"/>
      <c r="F378" s="122"/>
      <c r="G378" s="123"/>
      <c r="H378" s="124"/>
    </row>
    <row r="379" spans="1:8" s="26" customFormat="1" ht="25">
      <c r="A379" s="27">
        <f>A375+1</f>
        <v>133</v>
      </c>
      <c r="B379" s="13" t="s">
        <v>209</v>
      </c>
      <c r="C379" s="23" t="s">
        <v>210</v>
      </c>
      <c r="D379" s="24">
        <v>100</v>
      </c>
      <c r="E379" s="25" t="s">
        <v>24</v>
      </c>
      <c r="F379" s="122">
        <v>2</v>
      </c>
      <c r="G379" s="123"/>
      <c r="H379" s="124">
        <f>ROUND(F379*G379/D379,2)</f>
        <v>0</v>
      </c>
    </row>
    <row r="380" spans="1:8" ht="12.5">
      <c r="A380" s="13"/>
      <c r="B380" s="13"/>
      <c r="C380" s="125"/>
      <c r="D380" s="24"/>
      <c r="E380" s="25"/>
      <c r="F380" s="122"/>
      <c r="G380" s="123"/>
      <c r="H380" s="124"/>
    </row>
    <row r="381" spans="1:8" s="9" customFormat="1" ht="13">
      <c r="A381" s="112" t="s">
        <v>211</v>
      </c>
      <c r="B381" s="13"/>
      <c r="C381" s="44" t="s">
        <v>212</v>
      </c>
      <c r="D381" s="24"/>
      <c r="E381" s="25"/>
      <c r="F381" s="122"/>
      <c r="G381" s="123"/>
      <c r="H381" s="124"/>
    </row>
    <row r="382" spans="1:8" ht="13">
      <c r="A382" s="13"/>
      <c r="B382" s="13"/>
      <c r="C382" s="68"/>
      <c r="D382" s="24"/>
      <c r="E382" s="25"/>
      <c r="F382" s="122"/>
      <c r="G382" s="123"/>
      <c r="H382" s="124"/>
    </row>
    <row r="383" spans="1:8" ht="25">
      <c r="A383" s="13">
        <f>A379+1</f>
        <v>134</v>
      </c>
      <c r="B383" s="13" t="s">
        <v>22</v>
      </c>
      <c r="C383" s="23" t="s">
        <v>23</v>
      </c>
      <c r="D383" s="24">
        <v>1000</v>
      </c>
      <c r="E383" s="25" t="s">
        <v>24</v>
      </c>
      <c r="F383" s="122">
        <v>880</v>
      </c>
      <c r="G383" s="123"/>
      <c r="H383" s="124">
        <f>ROUND(F383*G383/D383,2)</f>
        <v>0</v>
      </c>
    </row>
    <row r="384" spans="1:8" ht="12.5">
      <c r="A384" s="13"/>
      <c r="B384" s="13"/>
      <c r="C384" s="23"/>
      <c r="D384" s="24"/>
      <c r="E384" s="25"/>
      <c r="F384" s="122"/>
      <c r="G384" s="123"/>
      <c r="H384" s="124"/>
    </row>
    <row r="385" spans="1:8" ht="25">
      <c r="A385" s="13">
        <f>A383+1</f>
        <v>135</v>
      </c>
      <c r="B385" s="13" t="s">
        <v>31</v>
      </c>
      <c r="C385" s="23" t="s">
        <v>213</v>
      </c>
      <c r="D385" s="24">
        <v>1000</v>
      </c>
      <c r="E385" s="25" t="s">
        <v>24</v>
      </c>
      <c r="F385" s="122">
        <v>2400</v>
      </c>
      <c r="G385" s="123"/>
      <c r="H385" s="124">
        <f>ROUND(F385*G385/D385,2)</f>
        <v>0</v>
      </c>
    </row>
    <row r="386" spans="1:8" ht="12.5">
      <c r="A386" s="13"/>
      <c r="B386" s="13"/>
      <c r="C386" s="23"/>
      <c r="D386" s="24"/>
      <c r="E386" s="25"/>
      <c r="F386" s="122"/>
      <c r="G386" s="123"/>
      <c r="H386" s="124"/>
    </row>
    <row r="387" spans="1:8" ht="25">
      <c r="A387" s="13">
        <f>A385+1</f>
        <v>136</v>
      </c>
      <c r="B387" s="13" t="s">
        <v>40</v>
      </c>
      <c r="C387" s="14" t="s">
        <v>41</v>
      </c>
      <c r="D387" s="24">
        <v>100</v>
      </c>
      <c r="E387" s="25" t="s">
        <v>39</v>
      </c>
      <c r="F387" s="122">
        <v>355</v>
      </c>
      <c r="G387" s="123"/>
      <c r="H387" s="124">
        <f>ROUND(F387*G387/D387,2)</f>
        <v>0</v>
      </c>
    </row>
    <row r="388" spans="1:8" ht="12.5">
      <c r="A388" s="13"/>
      <c r="B388" s="13"/>
      <c r="C388" s="23"/>
      <c r="D388" s="24"/>
      <c r="E388" s="25"/>
      <c r="F388" s="122"/>
      <c r="G388" s="123"/>
      <c r="H388" s="124"/>
    </row>
    <row r="389" spans="1:8" ht="25">
      <c r="A389" s="13">
        <f>A387+1</f>
        <v>137</v>
      </c>
      <c r="B389" s="13" t="s">
        <v>42</v>
      </c>
      <c r="C389" s="14" t="s">
        <v>43</v>
      </c>
      <c r="D389" s="24">
        <v>100</v>
      </c>
      <c r="E389" s="25" t="s">
        <v>36</v>
      </c>
      <c r="F389" s="122">
        <v>1395</v>
      </c>
      <c r="G389" s="123"/>
      <c r="H389" s="124">
        <f>ROUND(F389*G389/D389,2)</f>
        <v>0</v>
      </c>
    </row>
    <row r="390" spans="1:8" ht="12.5">
      <c r="A390" s="13"/>
      <c r="B390" s="13"/>
      <c r="C390" s="14"/>
      <c r="D390" s="24"/>
      <c r="E390" s="25"/>
      <c r="F390" s="122"/>
      <c r="G390" s="123"/>
      <c r="H390" s="124"/>
    </row>
    <row r="391" spans="1:8" ht="27" customHeight="1">
      <c r="A391" s="13">
        <f>A389+1</f>
        <v>138</v>
      </c>
      <c r="B391" s="13" t="s">
        <v>214</v>
      </c>
      <c r="C391" s="138" t="s">
        <v>145</v>
      </c>
      <c r="D391" s="24">
        <v>100</v>
      </c>
      <c r="E391" s="25" t="s">
        <v>24</v>
      </c>
      <c r="F391" s="122">
        <v>460</v>
      </c>
      <c r="G391" s="123"/>
      <c r="H391" s="124">
        <f>ROUND(F391*G391/D391,2)</f>
        <v>0</v>
      </c>
    </row>
    <row r="392" spans="1:8" ht="12.5">
      <c r="A392" s="13"/>
      <c r="B392" s="13"/>
      <c r="C392" s="23"/>
      <c r="D392" s="24"/>
      <c r="E392" s="25"/>
      <c r="F392" s="122"/>
      <c r="G392" s="123"/>
      <c r="H392" s="124"/>
    </row>
    <row r="393" spans="1:8" ht="37.5">
      <c r="A393" s="27">
        <f>A391+1</f>
        <v>139</v>
      </c>
      <c r="B393" s="13" t="s">
        <v>44</v>
      </c>
      <c r="C393" s="14" t="s">
        <v>45</v>
      </c>
      <c r="D393" s="24">
        <v>100</v>
      </c>
      <c r="E393" s="25" t="s">
        <v>46</v>
      </c>
      <c r="F393" s="122">
        <v>6500</v>
      </c>
      <c r="G393" s="123"/>
      <c r="H393" s="124">
        <f>ROUND(F393*G393/D393,2)</f>
        <v>0</v>
      </c>
    </row>
    <row r="394" spans="1:8" ht="12.5">
      <c r="A394" s="27"/>
      <c r="D394" s="24"/>
      <c r="E394" s="25"/>
      <c r="F394" s="122"/>
      <c r="G394" s="123"/>
      <c r="H394" s="124"/>
    </row>
    <row r="395" spans="1:8" ht="37.5">
      <c r="A395" s="27">
        <f>A393+1</f>
        <v>140</v>
      </c>
      <c r="B395" s="13" t="s">
        <v>47</v>
      </c>
      <c r="C395" s="14" t="s">
        <v>48</v>
      </c>
      <c r="D395" s="24">
        <v>100</v>
      </c>
      <c r="E395" s="25" t="s">
        <v>46</v>
      </c>
      <c r="F395" s="122">
        <v>2840</v>
      </c>
      <c r="G395" s="123"/>
      <c r="H395" s="124">
        <f>ROUND(F395*G395/D395,2)</f>
        <v>0</v>
      </c>
    </row>
    <row r="396" spans="1:8" ht="12.5">
      <c r="A396" s="27"/>
      <c r="C396" s="16"/>
      <c r="D396" s="24"/>
      <c r="E396" s="25"/>
      <c r="F396" s="122"/>
      <c r="G396" s="123"/>
      <c r="H396" s="124"/>
    </row>
    <row r="397" spans="1:8" ht="42" customHeight="1">
      <c r="A397" s="27">
        <f>A395+1</f>
        <v>141</v>
      </c>
      <c r="B397" s="13" t="s">
        <v>49</v>
      </c>
      <c r="C397" s="14" t="s">
        <v>50</v>
      </c>
      <c r="D397" s="24">
        <v>100</v>
      </c>
      <c r="E397" s="25" t="s">
        <v>51</v>
      </c>
      <c r="F397" s="122">
        <v>250</v>
      </c>
      <c r="G397" s="123"/>
      <c r="H397" s="124">
        <f>ROUND(F397*G397/D397,2)</f>
        <v>0</v>
      </c>
    </row>
    <row r="398" spans="1:8" ht="12.5">
      <c r="A398" s="27"/>
      <c r="C398" s="16"/>
      <c r="D398" s="24"/>
      <c r="E398" s="25"/>
      <c r="F398" s="122"/>
      <c r="G398" s="123"/>
      <c r="H398" s="124"/>
    </row>
    <row r="399" spans="1:8" ht="37.5">
      <c r="A399" s="27">
        <f>A397+1</f>
        <v>142</v>
      </c>
      <c r="B399" s="13" t="s">
        <v>52</v>
      </c>
      <c r="C399" s="14" t="s">
        <v>53</v>
      </c>
      <c r="D399" s="24">
        <v>100</v>
      </c>
      <c r="E399" s="25" t="s">
        <v>51</v>
      </c>
      <c r="F399" s="122">
        <v>4625</v>
      </c>
      <c r="G399" s="123"/>
      <c r="H399" s="124">
        <f>ROUND(F399*G399/D399,2)</f>
        <v>0</v>
      </c>
    </row>
    <row r="400" spans="1:8" ht="12.5">
      <c r="A400" s="27"/>
      <c r="D400" s="24"/>
      <c r="E400" s="25"/>
      <c r="F400" s="122"/>
      <c r="G400" s="123"/>
      <c r="H400" s="124"/>
    </row>
    <row r="401" spans="1:8" ht="25">
      <c r="A401" s="27">
        <f>A399+1</f>
        <v>143</v>
      </c>
      <c r="B401" s="13" t="s">
        <v>101</v>
      </c>
      <c r="C401" s="14" t="s">
        <v>102</v>
      </c>
      <c r="D401" s="24">
        <v>100</v>
      </c>
      <c r="E401" s="25" t="s">
        <v>36</v>
      </c>
      <c r="F401" s="122">
        <v>1750</v>
      </c>
      <c r="G401" s="123"/>
      <c r="H401" s="124">
        <f>ROUND(F401*G401/D401,2)</f>
        <v>0</v>
      </c>
    </row>
    <row r="402" spans="1:8" ht="13">
      <c r="A402" s="115"/>
      <c r="B402" s="20"/>
      <c r="C402" s="16"/>
      <c r="D402" s="24"/>
      <c r="E402" s="25"/>
      <c r="F402" s="122"/>
      <c r="G402" s="123"/>
      <c r="H402" s="124"/>
    </row>
    <row r="403" spans="1:8" ht="12.5">
      <c r="A403" s="13">
        <f>A401+1</f>
        <v>144</v>
      </c>
      <c r="B403" s="13" t="s">
        <v>70</v>
      </c>
      <c r="C403" s="23" t="s">
        <v>71</v>
      </c>
      <c r="D403" s="24">
        <v>100</v>
      </c>
      <c r="E403" s="25" t="s">
        <v>75</v>
      </c>
      <c r="F403" s="122">
        <v>5340</v>
      </c>
      <c r="G403" s="123"/>
      <c r="H403" s="124">
        <f>ROUND(F403*G403/D403,2)</f>
        <v>0</v>
      </c>
    </row>
    <row r="404" spans="1:8" ht="12.5">
      <c r="A404" s="13"/>
      <c r="B404" s="13"/>
      <c r="C404" s="23"/>
      <c r="D404" s="24"/>
      <c r="E404" s="25"/>
      <c r="F404" s="122"/>
      <c r="G404" s="123"/>
      <c r="H404" s="124"/>
    </row>
    <row r="405" spans="1:8" ht="25">
      <c r="A405" s="13">
        <f>A403+1</f>
        <v>145</v>
      </c>
      <c r="B405" s="13" t="s">
        <v>215</v>
      </c>
      <c r="C405" s="14" t="s">
        <v>216</v>
      </c>
      <c r="D405" s="24">
        <v>100</v>
      </c>
      <c r="E405" s="25" t="s">
        <v>62</v>
      </c>
      <c r="F405" s="122">
        <v>2335</v>
      </c>
      <c r="G405" s="123"/>
      <c r="H405" s="124">
        <f>ROUND(F405*G405/D405,2)</f>
        <v>0</v>
      </c>
    </row>
    <row r="406" spans="1:8" ht="13">
      <c r="A406" s="115"/>
      <c r="B406" s="15"/>
      <c r="C406" s="14"/>
      <c r="D406" s="24"/>
      <c r="E406" s="25"/>
      <c r="F406" s="122"/>
      <c r="G406" s="123"/>
      <c r="H406" s="124"/>
    </row>
    <row r="407" spans="1:8" ht="25">
      <c r="A407" s="13">
        <f>A405+1</f>
        <v>146</v>
      </c>
      <c r="B407" s="15" t="s">
        <v>217</v>
      </c>
      <c r="C407" s="14" t="s">
        <v>218</v>
      </c>
      <c r="D407" s="24">
        <v>100</v>
      </c>
      <c r="E407" s="25" t="s">
        <v>62</v>
      </c>
      <c r="F407" s="122">
        <f>F405</f>
        <v>2335</v>
      </c>
      <c r="G407" s="123"/>
      <c r="H407" s="124">
        <f>ROUND(F407*G407/D407,2)</f>
        <v>0</v>
      </c>
    </row>
    <row r="408" spans="1:8" ht="13">
      <c r="A408" s="115"/>
      <c r="B408" s="78"/>
      <c r="C408" s="16"/>
      <c r="D408" s="24"/>
      <c r="E408" s="25"/>
      <c r="F408" s="122"/>
      <c r="G408" s="123"/>
      <c r="H408" s="124"/>
    </row>
    <row r="409" spans="1:8" ht="25">
      <c r="A409" s="13">
        <f>A407+1</f>
        <v>147</v>
      </c>
      <c r="B409" s="15" t="s">
        <v>81</v>
      </c>
      <c r="C409" s="14" t="s">
        <v>82</v>
      </c>
      <c r="D409" s="24">
        <v>100</v>
      </c>
      <c r="E409" s="25" t="s">
        <v>51</v>
      </c>
      <c r="F409" s="122">
        <v>4575</v>
      </c>
      <c r="G409" s="123"/>
      <c r="H409" s="124">
        <f>ROUND(F409*G409/D409,2)</f>
        <v>0</v>
      </c>
    </row>
    <row r="410" spans="1:8" ht="13">
      <c r="A410" s="115"/>
      <c r="C410" s="16"/>
      <c r="D410" s="24"/>
      <c r="E410" s="25"/>
      <c r="F410" s="122"/>
      <c r="G410" s="123"/>
      <c r="H410" s="124"/>
    </row>
    <row r="411" spans="1:8" s="9" customFormat="1" ht="25">
      <c r="A411" s="13">
        <f>A409+1</f>
        <v>148</v>
      </c>
      <c r="B411" s="15" t="s">
        <v>83</v>
      </c>
      <c r="C411" s="14" t="s">
        <v>84</v>
      </c>
      <c r="D411" s="24">
        <v>100</v>
      </c>
      <c r="E411" s="25" t="s">
        <v>51</v>
      </c>
      <c r="F411" s="122">
        <v>5340</v>
      </c>
      <c r="G411" s="123"/>
      <c r="H411" s="124">
        <f>ROUND(F411*G411/D411,2)</f>
        <v>0</v>
      </c>
    </row>
    <row r="412" spans="1:8" s="9" customFormat="1" ht="13">
      <c r="A412" s="115"/>
      <c r="B412" s="78"/>
      <c r="C412" s="16"/>
      <c r="D412" s="24"/>
      <c r="E412" s="25"/>
      <c r="F412" s="122"/>
      <c r="G412" s="53"/>
      <c r="H412" s="124"/>
    </row>
    <row r="413" spans="1:8" s="9" customFormat="1" ht="37.5">
      <c r="A413" s="13">
        <f>A411+1</f>
        <v>149</v>
      </c>
      <c r="B413" s="15" t="s">
        <v>85</v>
      </c>
      <c r="C413" s="14" t="s">
        <v>86</v>
      </c>
      <c r="D413" s="24">
        <v>100</v>
      </c>
      <c r="E413" s="25" t="s">
        <v>51</v>
      </c>
      <c r="F413" s="122">
        <f>F411*2</f>
        <v>10680</v>
      </c>
      <c r="G413" s="123"/>
      <c r="H413" s="124">
        <f>ROUND(F413*G413/D413,2)</f>
        <v>0</v>
      </c>
    </row>
    <row r="414" spans="1:8" ht="12.5">
      <c r="A414" s="13"/>
      <c r="B414" s="13"/>
      <c r="C414" s="139"/>
      <c r="D414" s="24"/>
      <c r="E414" s="25"/>
      <c r="F414" s="122"/>
      <c r="G414" s="123"/>
      <c r="H414" s="124"/>
    </row>
    <row r="415" spans="1:8" ht="50">
      <c r="A415" s="13">
        <f>A413+1</f>
        <v>150</v>
      </c>
      <c r="B415" s="13" t="s">
        <v>219</v>
      </c>
      <c r="C415" s="14" t="s">
        <v>220</v>
      </c>
      <c r="D415" s="24">
        <v>1</v>
      </c>
      <c r="E415" s="25" t="s">
        <v>75</v>
      </c>
      <c r="F415" s="122">
        <v>161</v>
      </c>
      <c r="G415" s="123"/>
      <c r="H415" s="124">
        <f>ROUND(F415*G415/D415,2)</f>
        <v>0</v>
      </c>
    </row>
    <row r="416" spans="1:8" ht="12.5">
      <c r="D416" s="24"/>
      <c r="E416" s="25"/>
      <c r="F416" s="122"/>
      <c r="G416" s="123"/>
      <c r="H416" s="124"/>
    </row>
    <row r="417" spans="1:8" s="9" customFormat="1" ht="75">
      <c r="A417" s="13">
        <f>A415+1</f>
        <v>151</v>
      </c>
      <c r="B417" s="13" t="s">
        <v>221</v>
      </c>
      <c r="C417" s="14" t="s">
        <v>222</v>
      </c>
      <c r="D417" s="24">
        <v>1</v>
      </c>
      <c r="E417" s="25" t="s">
        <v>133</v>
      </c>
      <c r="F417" s="122">
        <v>580</v>
      </c>
      <c r="G417" s="123"/>
      <c r="H417" s="124">
        <f>ROUND(F417*G417/D417,2)</f>
        <v>0</v>
      </c>
    </row>
    <row r="418" spans="1:8" ht="12.5">
      <c r="A418" s="27"/>
      <c r="B418" s="15"/>
      <c r="C418" s="14"/>
      <c r="D418" s="24"/>
      <c r="E418" s="25"/>
      <c r="F418" s="122"/>
      <c r="G418" s="123"/>
      <c r="H418" s="124"/>
    </row>
    <row r="419" spans="1:8" ht="50">
      <c r="A419" s="13">
        <f>A417+1</f>
        <v>152</v>
      </c>
      <c r="B419" s="15" t="s">
        <v>91</v>
      </c>
      <c r="C419" s="14" t="s">
        <v>92</v>
      </c>
      <c r="D419" s="24">
        <v>1</v>
      </c>
      <c r="E419" s="25" t="s">
        <v>90</v>
      </c>
      <c r="F419" s="122">
        <v>535</v>
      </c>
      <c r="G419" s="123"/>
      <c r="H419" s="124">
        <f>ROUND(F419*G419/D419,2)</f>
        <v>0</v>
      </c>
    </row>
    <row r="420" spans="1:8" ht="12.5">
      <c r="A420" s="27"/>
      <c r="B420" s="15"/>
      <c r="C420" s="14"/>
      <c r="D420" s="24"/>
      <c r="E420" s="25"/>
      <c r="F420" s="122"/>
      <c r="G420" s="123"/>
      <c r="H420" s="124"/>
    </row>
    <row r="421" spans="1:8" s="68" customFormat="1" ht="13">
      <c r="A421" s="77" t="s">
        <v>223</v>
      </c>
      <c r="B421" s="77"/>
      <c r="C421" s="44" t="s">
        <v>224</v>
      </c>
      <c r="D421" s="24"/>
      <c r="E421" s="25"/>
      <c r="F421" s="22"/>
      <c r="G421" s="22"/>
      <c r="H421" s="45"/>
    </row>
    <row r="422" spans="1:8" s="68" customFormat="1" ht="13">
      <c r="A422" s="77"/>
      <c r="B422" s="77"/>
      <c r="C422" s="44"/>
      <c r="D422" s="24"/>
      <c r="E422" s="25"/>
      <c r="F422" s="22"/>
      <c r="G422" s="22"/>
      <c r="H422" s="45"/>
    </row>
    <row r="423" spans="1:8" s="26" customFormat="1" ht="25">
      <c r="A423" s="27">
        <f>A419+1</f>
        <v>153</v>
      </c>
      <c r="B423" s="13" t="s">
        <v>40</v>
      </c>
      <c r="C423" s="14" t="s">
        <v>41</v>
      </c>
      <c r="D423" s="24">
        <v>100</v>
      </c>
      <c r="E423" s="25" t="s">
        <v>39</v>
      </c>
      <c r="F423" s="122">
        <v>4230</v>
      </c>
      <c r="G423" s="123"/>
      <c r="H423" s="124">
        <f>ROUND(F423*G423/D423,2)</f>
        <v>0</v>
      </c>
    </row>
    <row r="424" spans="1:8" s="68" customFormat="1" ht="13">
      <c r="A424" s="77"/>
      <c r="B424" s="77"/>
      <c r="C424" s="44"/>
      <c r="D424" s="24"/>
      <c r="E424" s="25"/>
      <c r="F424" s="122"/>
      <c r="G424" s="123"/>
      <c r="H424" s="124"/>
    </row>
    <row r="425" spans="1:8" s="26" customFormat="1" ht="25">
      <c r="A425" s="27">
        <f>A423+1</f>
        <v>154</v>
      </c>
      <c r="B425" s="13" t="s">
        <v>225</v>
      </c>
      <c r="C425" s="14" t="s">
        <v>226</v>
      </c>
      <c r="D425" s="24">
        <v>100</v>
      </c>
      <c r="E425" s="25" t="s">
        <v>75</v>
      </c>
      <c r="F425" s="122">
        <v>12700</v>
      </c>
      <c r="G425" s="123"/>
      <c r="H425" s="124">
        <f>ROUND(F425*G425/D425,2)</f>
        <v>0</v>
      </c>
    </row>
    <row r="426" spans="1:8" s="26" customFormat="1" ht="12.5">
      <c r="A426" s="27"/>
      <c r="B426" s="13"/>
      <c r="C426" s="23"/>
      <c r="D426" s="24"/>
      <c r="E426" s="25"/>
      <c r="F426" s="122"/>
      <c r="G426" s="123"/>
      <c r="H426" s="124"/>
    </row>
    <row r="427" spans="1:8" ht="20.149999999999999" customHeight="1">
      <c r="A427" s="165" t="s">
        <v>227</v>
      </c>
      <c r="B427" s="165"/>
      <c r="C427" s="165"/>
      <c r="D427" s="165"/>
      <c r="E427" s="165"/>
      <c r="F427" s="165"/>
      <c r="G427" s="165"/>
      <c r="H427" s="158">
        <f>SUM(H20:H426)</f>
        <v>0</v>
      </c>
    </row>
    <row r="428" spans="1:8" ht="13">
      <c r="A428" s="140"/>
      <c r="B428" s="141"/>
      <c r="C428" s="140"/>
      <c r="D428" s="140"/>
      <c r="E428" s="140"/>
      <c r="F428" s="142"/>
      <c r="G428" s="142"/>
      <c r="H428" s="143"/>
    </row>
    <row r="429" spans="1:8" ht="13">
      <c r="A429" s="105"/>
      <c r="B429" s="106"/>
      <c r="C429" s="107" t="s">
        <v>228</v>
      </c>
      <c r="D429" s="107"/>
      <c r="E429" s="144"/>
      <c r="F429" s="110"/>
    </row>
    <row r="430" spans="1:8" ht="13">
      <c r="A430" s="105"/>
      <c r="B430" s="106"/>
      <c r="C430" s="107"/>
      <c r="D430" s="107"/>
      <c r="E430" s="144"/>
      <c r="F430" s="110"/>
    </row>
    <row r="431" spans="1:8" ht="13">
      <c r="A431" s="145"/>
      <c r="B431" s="146"/>
      <c r="C431" s="147" t="s">
        <v>229</v>
      </c>
      <c r="D431" s="147"/>
      <c r="E431" s="148"/>
      <c r="F431" s="110"/>
      <c r="H431" s="53"/>
    </row>
    <row r="432" spans="1:8" ht="13">
      <c r="A432" s="145"/>
      <c r="B432" s="146"/>
      <c r="C432" s="148"/>
      <c r="D432" s="148"/>
      <c r="E432" s="148"/>
      <c r="F432" s="110"/>
      <c r="H432" s="53"/>
    </row>
    <row r="433" spans="1:235" ht="62.5">
      <c r="A433" s="149"/>
      <c r="B433" s="129"/>
      <c r="C433" s="150" t="s">
        <v>230</v>
      </c>
      <c r="D433" s="150"/>
      <c r="E433" s="151"/>
      <c r="H433" s="53"/>
    </row>
    <row r="434" spans="1:235" s="1" customFormat="1" ht="13">
      <c r="A434" s="152"/>
      <c r="B434" s="153"/>
      <c r="C434" s="67"/>
      <c r="D434" s="67"/>
      <c r="E434" s="26"/>
      <c r="F434" s="54"/>
      <c r="G434" s="53"/>
      <c r="H434" s="53"/>
    </row>
    <row r="435" spans="1:235" s="10" customFormat="1" ht="13">
      <c r="A435" s="154"/>
      <c r="B435" s="154"/>
      <c r="C435" s="83" t="s">
        <v>231</v>
      </c>
      <c r="D435" s="67"/>
      <c r="E435" s="26"/>
      <c r="F435" s="54"/>
      <c r="G435" s="53"/>
      <c r="H435" s="53"/>
    </row>
    <row r="436" spans="1:235" s="1" customFormat="1" ht="13">
      <c r="A436" s="27"/>
      <c r="B436" s="27"/>
      <c r="C436" s="39" t="s">
        <v>232</v>
      </c>
      <c r="D436" s="155"/>
      <c r="E436" s="156"/>
      <c r="F436" s="53"/>
      <c r="G436" s="54"/>
      <c r="H436" s="53"/>
    </row>
    <row r="437" spans="1:235" s="1" customFormat="1" ht="13">
      <c r="A437" s="27"/>
      <c r="B437" s="27"/>
      <c r="C437" s="39"/>
      <c r="D437" s="155"/>
      <c r="E437" s="156"/>
      <c r="F437" s="53"/>
      <c r="G437" s="54"/>
      <c r="H437" s="53"/>
    </row>
    <row r="438" spans="1:235" s="61" customFormat="1" ht="190">
      <c r="A438" s="13">
        <f>A425+1</f>
        <v>155</v>
      </c>
      <c r="B438" s="27" t="s">
        <v>233</v>
      </c>
      <c r="C438" s="150" t="s">
        <v>234</v>
      </c>
      <c r="D438" s="24">
        <v>1</v>
      </c>
      <c r="E438" s="25" t="s">
        <v>75</v>
      </c>
      <c r="F438" s="122">
        <f>7320+60+250</f>
        <v>7630</v>
      </c>
      <c r="G438" s="123"/>
      <c r="H438" s="124">
        <f>ROUND(F438*G438/D438,2)</f>
        <v>0</v>
      </c>
    </row>
    <row r="439" spans="1:235" s="1" customFormat="1" ht="12.5">
      <c r="A439" s="13"/>
      <c r="B439" s="27"/>
      <c r="C439" s="16"/>
      <c r="D439" s="24"/>
      <c r="E439" s="25"/>
      <c r="F439" s="122"/>
      <c r="G439" s="123"/>
      <c r="H439" s="124"/>
    </row>
    <row r="440" spans="1:235" s="38" customFormat="1" ht="15.5">
      <c r="A440" s="32"/>
      <c r="B440" s="33"/>
      <c r="C440" s="39" t="s">
        <v>54</v>
      </c>
      <c r="D440" s="39"/>
      <c r="E440" s="35"/>
      <c r="F440" s="36"/>
      <c r="G440" s="35"/>
      <c r="H440" s="37"/>
    </row>
    <row r="441" spans="1:235" s="38" customFormat="1" ht="15.5">
      <c r="A441" s="32"/>
      <c r="B441" s="33"/>
      <c r="C441" s="34" t="s">
        <v>235</v>
      </c>
      <c r="D441" s="34"/>
      <c r="E441" s="35"/>
      <c r="F441" s="36"/>
      <c r="G441" s="35"/>
      <c r="H441" s="37"/>
    </row>
    <row r="442" spans="1:235" s="38" customFormat="1" ht="15.5">
      <c r="A442" s="40"/>
      <c r="B442" s="33"/>
      <c r="C442" s="41"/>
      <c r="D442" s="41"/>
      <c r="E442" s="35"/>
      <c r="F442" s="42"/>
      <c r="G442" s="35"/>
      <c r="H442" s="36"/>
    </row>
    <row r="443" spans="1:235" s="26" customFormat="1" ht="15.5">
      <c r="A443" s="27">
        <f>A438+1</f>
        <v>156</v>
      </c>
      <c r="B443" s="32" t="s">
        <v>236</v>
      </c>
      <c r="C443" s="43" t="s">
        <v>237</v>
      </c>
      <c r="D443" s="24">
        <v>1</v>
      </c>
      <c r="E443" s="25" t="s">
        <v>36</v>
      </c>
      <c r="F443" s="122">
        <v>315</v>
      </c>
      <c r="G443" s="123"/>
      <c r="H443" s="124">
        <f>ROUND(F443*G443/D443,0)</f>
        <v>0</v>
      </c>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c r="DL443" s="38"/>
      <c r="DM443" s="38"/>
      <c r="DN443" s="38"/>
      <c r="DO443" s="38"/>
      <c r="DP443" s="38"/>
      <c r="DQ443" s="38"/>
      <c r="DR443" s="38"/>
      <c r="DS443" s="38"/>
      <c r="DT443" s="38"/>
      <c r="DU443" s="38"/>
      <c r="DV443" s="38"/>
      <c r="DW443" s="38"/>
      <c r="DX443" s="38"/>
      <c r="DY443" s="38"/>
      <c r="DZ443" s="38"/>
      <c r="EA443" s="38"/>
      <c r="EB443" s="38"/>
      <c r="EC443" s="38"/>
      <c r="ED443" s="38"/>
      <c r="EE443" s="38"/>
      <c r="EF443" s="38"/>
      <c r="EG443" s="38"/>
      <c r="EH443" s="38"/>
      <c r="EI443" s="38"/>
      <c r="EJ443" s="38"/>
      <c r="EK443" s="38"/>
      <c r="EL443" s="38"/>
      <c r="EM443" s="38"/>
      <c r="EN443" s="38"/>
      <c r="EO443" s="38"/>
      <c r="EP443" s="38"/>
      <c r="EQ443" s="38"/>
      <c r="ER443" s="38"/>
      <c r="ES443" s="38"/>
      <c r="ET443" s="38"/>
      <c r="EU443" s="38"/>
      <c r="EV443" s="38"/>
      <c r="EW443" s="38"/>
      <c r="EX443" s="38"/>
      <c r="EY443" s="38"/>
      <c r="EZ443" s="38"/>
      <c r="FA443" s="38"/>
      <c r="FB443" s="38"/>
      <c r="FC443" s="38"/>
      <c r="FD443" s="38"/>
      <c r="FE443" s="38"/>
      <c r="FF443" s="38"/>
      <c r="FG443" s="38"/>
      <c r="FH443" s="38"/>
      <c r="FI443" s="38"/>
      <c r="FJ443" s="38"/>
      <c r="FK443" s="38"/>
      <c r="FL443" s="38"/>
      <c r="FM443" s="38"/>
      <c r="FN443" s="38"/>
      <c r="FO443" s="38"/>
      <c r="FP443" s="38"/>
      <c r="FQ443" s="38"/>
      <c r="FR443" s="38"/>
      <c r="FS443" s="38"/>
      <c r="FT443" s="38"/>
      <c r="FU443" s="38"/>
      <c r="FV443" s="38"/>
      <c r="FW443" s="38"/>
      <c r="FX443" s="38"/>
      <c r="FY443" s="38"/>
      <c r="FZ443" s="38"/>
      <c r="GA443" s="38"/>
      <c r="GB443" s="38"/>
      <c r="GC443" s="38"/>
      <c r="GD443" s="38"/>
      <c r="GE443" s="38"/>
      <c r="GF443" s="38"/>
      <c r="GG443" s="38"/>
      <c r="GH443" s="38"/>
      <c r="GI443" s="38"/>
      <c r="GJ443" s="38"/>
      <c r="GK443" s="38"/>
      <c r="GL443" s="38"/>
      <c r="GM443" s="38"/>
      <c r="GN443" s="38"/>
      <c r="GO443" s="38"/>
      <c r="GP443" s="38"/>
      <c r="GQ443" s="38"/>
      <c r="GR443" s="38"/>
      <c r="GS443" s="38"/>
      <c r="GT443" s="38"/>
      <c r="GU443" s="38"/>
      <c r="GV443" s="38"/>
      <c r="GW443" s="38"/>
      <c r="GX443" s="38"/>
      <c r="GY443" s="38"/>
      <c r="GZ443" s="38"/>
      <c r="HA443" s="38"/>
      <c r="HB443" s="38"/>
      <c r="HC443" s="38"/>
      <c r="HD443" s="38"/>
      <c r="HE443" s="38"/>
      <c r="HF443" s="38"/>
      <c r="HG443" s="38"/>
      <c r="HH443" s="38"/>
      <c r="HI443" s="38"/>
      <c r="HJ443" s="38"/>
      <c r="HK443" s="38"/>
      <c r="HL443" s="38"/>
      <c r="HM443" s="38"/>
      <c r="HN443" s="38"/>
      <c r="HO443" s="38"/>
      <c r="HP443" s="38"/>
      <c r="HQ443" s="38"/>
      <c r="HR443" s="38"/>
      <c r="HS443" s="38"/>
      <c r="HT443" s="38"/>
      <c r="HU443" s="38"/>
      <c r="HV443" s="38"/>
      <c r="HW443" s="38"/>
      <c r="HX443" s="38"/>
      <c r="HY443" s="38"/>
      <c r="HZ443" s="38"/>
      <c r="IA443" s="38"/>
    </row>
    <row r="444" spans="1:235" s="38" customFormat="1" ht="15.5">
      <c r="A444" s="32"/>
      <c r="B444" s="33" t="s">
        <v>238</v>
      </c>
      <c r="C444" s="41" t="s">
        <v>239</v>
      </c>
      <c r="D444" s="39"/>
      <c r="E444" s="35"/>
      <c r="F444" s="36"/>
      <c r="G444" s="35"/>
      <c r="H444" s="37"/>
    </row>
    <row r="445" spans="1:235" s="26" customFormat="1" ht="13">
      <c r="A445" s="27"/>
      <c r="B445" s="27"/>
      <c r="C445" s="39" t="s">
        <v>240</v>
      </c>
      <c r="D445" s="29"/>
      <c r="E445" s="30"/>
      <c r="F445" s="31"/>
      <c r="G445" s="28"/>
      <c r="H445" s="28"/>
    </row>
    <row r="446" spans="1:235" s="38" customFormat="1" ht="15.5">
      <c r="A446" s="40"/>
      <c r="B446" s="33"/>
      <c r="C446" s="41"/>
      <c r="D446" s="41"/>
      <c r="E446" s="35"/>
      <c r="F446" s="42"/>
      <c r="G446" s="35"/>
      <c r="H446" s="36"/>
    </row>
    <row r="447" spans="1:235" s="86" customFormat="1" ht="50">
      <c r="A447" s="27">
        <f>A443+1</f>
        <v>157</v>
      </c>
      <c r="B447" s="32" t="s">
        <v>241</v>
      </c>
      <c r="C447" s="23" t="s">
        <v>242</v>
      </c>
      <c r="D447" s="24">
        <v>1</v>
      </c>
      <c r="E447" s="25" t="s">
        <v>75</v>
      </c>
      <c r="F447" s="122">
        <v>700</v>
      </c>
      <c r="G447" s="123"/>
      <c r="H447" s="124">
        <f>ROUND(F447*G447/D447,2)</f>
        <v>0</v>
      </c>
      <c r="I447" s="161"/>
      <c r="J447" s="161"/>
      <c r="K447" s="161"/>
      <c r="L447" s="161"/>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c r="AL447" s="161"/>
      <c r="AM447" s="161"/>
      <c r="AN447" s="161"/>
      <c r="AO447" s="161"/>
      <c r="AP447" s="161"/>
      <c r="AQ447" s="161"/>
      <c r="AR447" s="161"/>
      <c r="AS447" s="161"/>
      <c r="AT447" s="161"/>
      <c r="AU447" s="161"/>
      <c r="AV447" s="161"/>
      <c r="AW447" s="161"/>
      <c r="AX447" s="161"/>
      <c r="AY447" s="161"/>
      <c r="AZ447" s="161"/>
      <c r="BA447" s="161"/>
      <c r="BB447" s="161"/>
      <c r="BC447" s="85"/>
      <c r="BD447" s="85"/>
      <c r="BE447" s="85"/>
      <c r="BF447" s="85"/>
      <c r="BG447" s="85"/>
      <c r="BH447" s="85"/>
      <c r="BI447" s="85"/>
      <c r="BJ447" s="85"/>
      <c r="BK447" s="85"/>
      <c r="BL447" s="85"/>
      <c r="BM447" s="85"/>
      <c r="BN447" s="85"/>
      <c r="BO447" s="85"/>
      <c r="BP447" s="85"/>
      <c r="BQ447" s="85"/>
      <c r="BR447" s="85"/>
      <c r="BS447" s="85"/>
      <c r="BT447" s="85"/>
      <c r="BU447" s="85"/>
      <c r="BV447" s="85"/>
      <c r="BW447" s="85"/>
      <c r="BX447" s="85"/>
      <c r="BY447" s="85"/>
      <c r="BZ447" s="85"/>
      <c r="CA447" s="85"/>
      <c r="CB447" s="85"/>
      <c r="CC447" s="85"/>
      <c r="CD447" s="85"/>
      <c r="CE447" s="85"/>
      <c r="CF447" s="85"/>
      <c r="CG447" s="85"/>
      <c r="CH447" s="85"/>
      <c r="CI447" s="85"/>
      <c r="CJ447" s="85"/>
      <c r="CK447" s="85"/>
      <c r="CL447" s="85"/>
      <c r="CM447" s="85"/>
      <c r="CN447" s="85"/>
      <c r="CO447" s="85"/>
      <c r="CP447" s="85"/>
      <c r="CQ447" s="85"/>
      <c r="CR447" s="85"/>
      <c r="CS447" s="85"/>
      <c r="CT447" s="85"/>
      <c r="CU447" s="85"/>
      <c r="CV447" s="85"/>
      <c r="CW447" s="85"/>
      <c r="CX447" s="85"/>
      <c r="CY447" s="85"/>
      <c r="CZ447" s="85"/>
      <c r="DA447" s="85"/>
      <c r="DB447" s="85"/>
      <c r="DC447" s="85"/>
      <c r="DD447" s="85"/>
      <c r="DE447" s="85"/>
      <c r="DF447" s="85"/>
      <c r="DG447" s="85"/>
      <c r="DH447" s="85"/>
      <c r="DI447" s="85"/>
      <c r="DJ447" s="85"/>
      <c r="DK447" s="85"/>
      <c r="DL447" s="85"/>
      <c r="DM447" s="85"/>
      <c r="DN447" s="85"/>
      <c r="DO447" s="85"/>
      <c r="DP447" s="85"/>
      <c r="DQ447" s="85"/>
      <c r="DR447" s="85"/>
      <c r="DS447" s="85"/>
      <c r="DT447" s="85"/>
      <c r="DU447" s="85"/>
      <c r="DV447" s="85"/>
      <c r="DW447" s="85"/>
      <c r="DX447" s="85"/>
      <c r="DY447" s="85"/>
      <c r="DZ447" s="85"/>
      <c r="EA447" s="85"/>
      <c r="EB447" s="85"/>
      <c r="EC447" s="85"/>
      <c r="ED447" s="85"/>
      <c r="EE447" s="85"/>
      <c r="EF447" s="85"/>
      <c r="EG447" s="85"/>
      <c r="EH447" s="85"/>
      <c r="EI447" s="85"/>
      <c r="EJ447" s="85"/>
      <c r="EK447" s="85"/>
      <c r="EL447" s="85"/>
      <c r="EM447" s="85"/>
      <c r="EN447" s="85"/>
      <c r="EO447" s="85"/>
      <c r="EP447" s="85"/>
      <c r="EQ447" s="85"/>
      <c r="ER447" s="85"/>
      <c r="ES447" s="85"/>
      <c r="ET447" s="85"/>
      <c r="EU447" s="85"/>
      <c r="EV447" s="85"/>
      <c r="EW447" s="85"/>
      <c r="EX447" s="85"/>
      <c r="EY447" s="85"/>
      <c r="EZ447" s="85"/>
      <c r="FA447" s="85"/>
      <c r="FB447" s="85"/>
      <c r="FC447" s="85"/>
      <c r="FD447" s="85"/>
      <c r="FE447" s="85"/>
      <c r="FF447" s="85"/>
      <c r="FG447" s="85"/>
      <c r="FH447" s="85"/>
      <c r="FI447" s="85"/>
      <c r="FJ447" s="85"/>
      <c r="FK447" s="85"/>
      <c r="FL447" s="85"/>
      <c r="FM447" s="85"/>
      <c r="FN447" s="85"/>
      <c r="FO447" s="85"/>
      <c r="FP447" s="85"/>
      <c r="FQ447" s="85"/>
      <c r="FR447" s="85"/>
      <c r="FS447" s="85"/>
      <c r="FT447" s="85"/>
      <c r="FU447" s="85"/>
      <c r="FV447" s="85"/>
      <c r="FW447" s="85"/>
      <c r="FX447" s="85"/>
      <c r="FY447" s="85"/>
      <c r="FZ447" s="85"/>
      <c r="GA447" s="85"/>
      <c r="GB447" s="85"/>
      <c r="GC447" s="85"/>
      <c r="GD447" s="85"/>
      <c r="GE447" s="85"/>
      <c r="GF447" s="85"/>
      <c r="GG447" s="85"/>
      <c r="GH447" s="85"/>
      <c r="GI447" s="85"/>
      <c r="GJ447" s="85"/>
      <c r="GK447" s="85"/>
      <c r="GL447" s="85"/>
      <c r="GM447" s="85"/>
      <c r="GN447" s="85"/>
      <c r="GO447" s="85"/>
      <c r="GP447" s="85"/>
      <c r="GQ447" s="85"/>
      <c r="GR447" s="85"/>
      <c r="GS447" s="85"/>
      <c r="GT447" s="85"/>
      <c r="GU447" s="85"/>
      <c r="GV447" s="85"/>
      <c r="GW447" s="85"/>
      <c r="GX447" s="85"/>
      <c r="GY447" s="85"/>
      <c r="GZ447" s="85"/>
      <c r="HA447" s="85"/>
      <c r="HB447" s="85"/>
      <c r="HC447" s="85"/>
      <c r="HD447" s="85"/>
      <c r="HE447" s="85"/>
      <c r="HF447" s="85"/>
      <c r="HG447" s="85"/>
      <c r="HH447" s="85"/>
      <c r="HI447" s="85"/>
      <c r="HJ447" s="85"/>
      <c r="HK447" s="85"/>
      <c r="HL447" s="85"/>
      <c r="HM447" s="85"/>
      <c r="HN447" s="85"/>
      <c r="HO447" s="85"/>
      <c r="HP447" s="85"/>
      <c r="HQ447" s="85"/>
      <c r="HR447" s="85"/>
      <c r="HS447" s="85"/>
      <c r="HT447" s="85"/>
      <c r="HU447" s="85"/>
      <c r="HV447" s="85"/>
      <c r="HW447" s="85"/>
      <c r="HX447" s="85"/>
      <c r="HY447" s="85"/>
      <c r="HZ447" s="85"/>
      <c r="IA447" s="85"/>
    </row>
    <row r="448" spans="1:235" s="26" customFormat="1" ht="15.5">
      <c r="A448" s="27"/>
      <c r="B448" s="32"/>
      <c r="C448" s="43"/>
      <c r="D448" s="157"/>
      <c r="E448" s="75"/>
      <c r="F448" s="54"/>
      <c r="G448" s="133"/>
      <c r="H448" s="53"/>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c r="DL448" s="38"/>
      <c r="DM448" s="38"/>
      <c r="DN448" s="38"/>
      <c r="DO448" s="38"/>
      <c r="DP448" s="38"/>
      <c r="DQ448" s="38"/>
      <c r="DR448" s="38"/>
      <c r="DS448" s="38"/>
      <c r="DT448" s="38"/>
      <c r="DU448" s="38"/>
      <c r="DV448" s="38"/>
      <c r="DW448" s="38"/>
      <c r="DX448" s="38"/>
      <c r="DY448" s="38"/>
      <c r="DZ448" s="38"/>
      <c r="EA448" s="38"/>
      <c r="EB448" s="38"/>
      <c r="EC448" s="38"/>
      <c r="ED448" s="38"/>
      <c r="EE448" s="38"/>
      <c r="EF448" s="38"/>
      <c r="EG448" s="38"/>
      <c r="EH448" s="38"/>
      <c r="EI448" s="38"/>
      <c r="EJ448" s="38"/>
      <c r="EK448" s="38"/>
      <c r="EL448" s="38"/>
      <c r="EM448" s="38"/>
      <c r="EN448" s="38"/>
      <c r="EO448" s="38"/>
      <c r="EP448" s="38"/>
      <c r="EQ448" s="38"/>
      <c r="ER448" s="38"/>
      <c r="ES448" s="38"/>
      <c r="ET448" s="38"/>
      <c r="EU448" s="38"/>
      <c r="EV448" s="38"/>
      <c r="EW448" s="38"/>
      <c r="EX448" s="38"/>
      <c r="EY448" s="38"/>
      <c r="EZ448" s="38"/>
      <c r="FA448" s="38"/>
      <c r="FB448" s="38"/>
      <c r="FC448" s="38"/>
      <c r="FD448" s="38"/>
      <c r="FE448" s="38"/>
      <c r="FF448" s="38"/>
      <c r="FG448" s="38"/>
      <c r="FH448" s="38"/>
      <c r="FI448" s="38"/>
      <c r="FJ448" s="38"/>
      <c r="FK448" s="38"/>
      <c r="FL448" s="38"/>
      <c r="FM448" s="38"/>
      <c r="FN448" s="38"/>
      <c r="FO448" s="38"/>
      <c r="FP448" s="38"/>
      <c r="FQ448" s="38"/>
      <c r="FR448" s="38"/>
      <c r="FS448" s="38"/>
      <c r="FT448" s="38"/>
      <c r="FU448" s="38"/>
      <c r="FV448" s="38"/>
      <c r="FW448" s="38"/>
      <c r="FX448" s="38"/>
      <c r="FY448" s="38"/>
      <c r="FZ448" s="38"/>
      <c r="GA448" s="38"/>
      <c r="GB448" s="38"/>
      <c r="GC448" s="38"/>
      <c r="GD448" s="38"/>
      <c r="GE448" s="38"/>
      <c r="GF448" s="38"/>
      <c r="GG448" s="38"/>
      <c r="GH448" s="38"/>
      <c r="GI448" s="38"/>
      <c r="GJ448" s="38"/>
      <c r="GK448" s="38"/>
      <c r="GL448" s="38"/>
      <c r="GM448" s="38"/>
      <c r="GN448" s="38"/>
      <c r="GO448" s="38"/>
      <c r="GP448" s="38"/>
      <c r="GQ448" s="38"/>
      <c r="GR448" s="38"/>
      <c r="GS448" s="38"/>
      <c r="GT448" s="38"/>
      <c r="GU448" s="38"/>
      <c r="GV448" s="38"/>
      <c r="GW448" s="38"/>
      <c r="GX448" s="38"/>
      <c r="GY448" s="38"/>
      <c r="GZ448" s="38"/>
      <c r="HA448" s="38"/>
      <c r="HB448" s="38"/>
      <c r="HC448" s="38"/>
      <c r="HD448" s="38"/>
      <c r="HE448" s="38"/>
      <c r="HF448" s="38"/>
      <c r="HG448" s="38"/>
      <c r="HH448" s="38"/>
      <c r="HI448" s="38"/>
      <c r="HJ448" s="38"/>
      <c r="HK448" s="38"/>
      <c r="HL448" s="38"/>
      <c r="HM448" s="38"/>
      <c r="HN448" s="38"/>
      <c r="HO448" s="38"/>
      <c r="HP448" s="38"/>
      <c r="HQ448" s="38"/>
      <c r="HR448" s="38"/>
      <c r="HS448" s="38"/>
      <c r="HT448" s="38"/>
      <c r="HU448" s="38"/>
      <c r="HV448" s="38"/>
      <c r="HW448" s="38"/>
      <c r="HX448" s="38"/>
      <c r="HY448" s="38"/>
      <c r="HZ448" s="38"/>
      <c r="IA448" s="38"/>
    </row>
    <row r="449" spans="1:8" ht="20.149999999999999" customHeight="1">
      <c r="A449" s="165" t="s">
        <v>243</v>
      </c>
      <c r="B449" s="165"/>
      <c r="C449" s="165"/>
      <c r="D449" s="165"/>
      <c r="E449" s="165"/>
      <c r="F449" s="165"/>
      <c r="G449" s="165"/>
      <c r="H449" s="158">
        <f>SUM(H435:H447)</f>
        <v>0</v>
      </c>
    </row>
    <row r="450" spans="1:8" ht="20.149999999999999" customHeight="1">
      <c r="A450" s="165" t="s">
        <v>244</v>
      </c>
      <c r="B450" s="165"/>
      <c r="C450" s="165"/>
      <c r="D450" s="165"/>
      <c r="E450" s="165"/>
      <c r="F450" s="165"/>
      <c r="G450" s="165"/>
      <c r="H450" s="158">
        <f>H449+H427</f>
        <v>0</v>
      </c>
    </row>
    <row r="451" spans="1:8" ht="13">
      <c r="A451" s="140"/>
      <c r="B451" s="140"/>
      <c r="C451" s="140"/>
      <c r="D451" s="140"/>
      <c r="E451" s="140"/>
      <c r="F451" s="140"/>
      <c r="G451" s="140"/>
      <c r="H451" s="159"/>
    </row>
    <row r="452" spans="1:8" ht="12.5"/>
  </sheetData>
  <mergeCells count="15">
    <mergeCell ref="A1:H1"/>
    <mergeCell ref="A3:H3"/>
    <mergeCell ref="A5:H5"/>
    <mergeCell ref="H9:H11"/>
    <mergeCell ref="A9:A11"/>
    <mergeCell ref="B9:B11"/>
    <mergeCell ref="C9:C11"/>
    <mergeCell ref="F9:F11"/>
    <mergeCell ref="G9:G11"/>
    <mergeCell ref="D9:E11"/>
    <mergeCell ref="D12:E12"/>
    <mergeCell ref="A427:G427"/>
    <mergeCell ref="A449:G449"/>
    <mergeCell ref="A450:G450"/>
    <mergeCell ref="A7:H7"/>
  </mergeCells>
  <printOptions horizontalCentered="1"/>
  <pageMargins left="0.75" right="0.5" top="0.75" bottom="0.75" header="0.3" footer="0.3"/>
  <pageSetup paperSize="9" scale="90" orientation="portrait" blackAndWhite="1" r:id="rId1"/>
  <headerFooter>
    <oddHeader>&amp;R&amp;8Weaving Center Civil Works
Page -&amp;P of &amp;N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Weaving Center,Civil</vt:lpstr>
      <vt:lpstr>'Weaving Center,Civil'!Print_Area</vt:lpstr>
      <vt:lpstr>'Weaving Center,Civil'!Print_Titles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NESPAK</dc:creator>
  <cp:keywords/>
  <dc:description/>
  <cp:lastModifiedBy>Paul Kenyi</cp:lastModifiedBy>
  <cp:revision/>
  <cp:lastPrinted>2022-11-11T09:04:03Z</cp:lastPrinted>
  <dcterms:created xsi:type="dcterms:W3CDTF">2005-10-26T08:53:07Z</dcterms:created>
  <dcterms:modified xsi:type="dcterms:W3CDTF">2022-11-11T09:04:34Z</dcterms:modified>
  <cp:category/>
  <cp:contentStatus/>
</cp:coreProperties>
</file>