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ny\Desktop\UNHCR SENS V3 2019\Pre-Module\FR\Outils\"/>
    </mc:Choice>
  </mc:AlternateContent>
  <xr:revisionPtr revIDLastSave="0" documentId="13_ncr:1_{95C230B7-D4B0-4EDD-87E2-385250450F4D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Zone d'enquete 1" sheetId="5" r:id="rId1"/>
    <sheet name="Zone d'enquete 2" sheetId="6" r:id="rId2"/>
  </sheets>
  <definedNames>
    <definedName name="_xlnm._FilterDatabase" localSheetId="0" hidden="1">'Zone d''enquete 1'!$B$17:$M$56</definedName>
    <definedName name="_xlnm._FilterDatabase" localSheetId="1" hidden="1">'Zone d''enquete 2'!$B$17:$M$56</definedName>
    <definedName name="EuroExchangeRate" localSheetId="1">#REF!</definedName>
    <definedName name="EuroExchangeRate">#REF!</definedName>
    <definedName name="ExchangeRate" localSheetId="1">#REF!</definedName>
    <definedName name="ExchangeRate">#REF!</definedName>
    <definedName name="Overage" localSheetId="1">'Zone d''enquete 2'!$C$15</definedName>
    <definedName name="Overage">'Zone d''enquete 1'!$C$15</definedName>
    <definedName name="PopGroups" localSheetId="1">'Zone d''enquete 2'!#REF!</definedName>
    <definedName name="PopGroups">'Zone d''enquete 1'!#REF!</definedName>
    <definedName name="SaltTesting" localSheetId="1">'Zone d''enquete 2'!#REF!</definedName>
    <definedName name="SaltTesting">'Zone d''enquete 1'!#REF!</definedName>
    <definedName name="SampleSize1" localSheetId="1">'Zone d''enquete 2'!$C$11</definedName>
    <definedName name="SampleSize1">'Zone d''enquete 1'!$C$11</definedName>
    <definedName name="SampleSize2" localSheetId="1">'Zone d''enquete 2'!$C$12</definedName>
    <definedName name="SampleSize2">'Zone d''enquete 1'!$C$12</definedName>
    <definedName name="SampleSize3" localSheetId="1">'Zone d''enquete 2'!$C$13</definedName>
    <definedName name="SampleSize3">'Zone d''enquete 1'!$C$13</definedName>
    <definedName name="SampleSize4" localSheetId="1">'Zone d''enquete 2'!#REF!</definedName>
    <definedName name="SampleSize4">'Zone d''enquete 1'!#REF!</definedName>
    <definedName name="Surveys" localSheetId="1">'Zone d''enquete 2'!#REF!</definedName>
    <definedName name="Surveys">'Zone d''enquete 1'!#REF!</definedName>
    <definedName name="TeamMembers" localSheetId="1">'Zone d''enquete 2'!$C$9</definedName>
    <definedName name="TeamMembers">'Zone d''enquete 1'!$C$9</definedName>
    <definedName name="Teams" localSheetId="1">'Zone d''enquete 2'!$C$8</definedName>
    <definedName name="Teams">'Zone d''enquete 1'!$C$8</definedName>
    <definedName name="Training" localSheetId="1">'Zone d''enquete 2'!$C$14</definedName>
    <definedName name="Training">'Zone d''enquete 1'!$C$14</definedName>
    <definedName name="_xlnm.Print_Area" localSheetId="0">'Zone d''enquete 1'!$B$64:$K$74</definedName>
    <definedName name="_xlnm.Print_Area" localSheetId="1">'Zone d''enquete 2'!$B$64:$K$74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9" i="6" l="1"/>
  <c r="M39" i="6" s="1"/>
  <c r="F35" i="6"/>
  <c r="M35" i="6" s="1"/>
  <c r="F31" i="6"/>
  <c r="M31" i="6" s="1"/>
  <c r="F26" i="6"/>
  <c r="K26" i="6" s="1"/>
  <c r="D42" i="6"/>
  <c r="F42" i="6" s="1"/>
  <c r="D41" i="6"/>
  <c r="F41" i="6" s="1"/>
  <c r="D40" i="6"/>
  <c r="F40" i="6" s="1"/>
  <c r="D39" i="6"/>
  <c r="D38" i="6"/>
  <c r="F38" i="6" s="1"/>
  <c r="D37" i="6"/>
  <c r="F37" i="6" s="1"/>
  <c r="D36" i="6"/>
  <c r="F36" i="6" s="1"/>
  <c r="D35" i="6"/>
  <c r="D26" i="6"/>
  <c r="D25" i="6"/>
  <c r="F25" i="6" s="1"/>
  <c r="D24" i="6"/>
  <c r="F24" i="6" s="1"/>
  <c r="M56" i="6"/>
  <c r="L56" i="6"/>
  <c r="K56" i="6"/>
  <c r="D55" i="6"/>
  <c r="F55" i="6" s="1"/>
  <c r="F54" i="6"/>
  <c r="M54" i="6" s="1"/>
  <c r="D54" i="6"/>
  <c r="D53" i="6"/>
  <c r="F53" i="6" s="1"/>
  <c r="L52" i="6"/>
  <c r="F52" i="6"/>
  <c r="K52" i="6" s="1"/>
  <c r="D52" i="6"/>
  <c r="D51" i="6"/>
  <c r="F51" i="6" s="1"/>
  <c r="F50" i="6"/>
  <c r="M50" i="6" s="1"/>
  <c r="D50" i="6"/>
  <c r="D49" i="6"/>
  <c r="F49" i="6" s="1"/>
  <c r="L48" i="6"/>
  <c r="F48" i="6"/>
  <c r="K48" i="6" s="1"/>
  <c r="D48" i="6"/>
  <c r="D47" i="6"/>
  <c r="F47" i="6" s="1"/>
  <c r="D46" i="6"/>
  <c r="F46" i="6" s="1"/>
  <c r="D45" i="6"/>
  <c r="F45" i="6" s="1"/>
  <c r="D44" i="6"/>
  <c r="F44" i="6" s="1"/>
  <c r="D43" i="6"/>
  <c r="F43" i="6" s="1"/>
  <c r="K39" i="6"/>
  <c r="K35" i="6"/>
  <c r="D34" i="6"/>
  <c r="F34" i="6" s="1"/>
  <c r="D33" i="6"/>
  <c r="F33" i="6" s="1"/>
  <c r="D32" i="6"/>
  <c r="F32" i="6" s="1"/>
  <c r="K31" i="6"/>
  <c r="D31" i="6"/>
  <c r="D30" i="6"/>
  <c r="F30" i="6" s="1"/>
  <c r="D29" i="6"/>
  <c r="F29" i="6" s="1"/>
  <c r="D28" i="6"/>
  <c r="F28" i="6" s="1"/>
  <c r="D27" i="6"/>
  <c r="F27" i="6" s="1"/>
  <c r="L26" i="6"/>
  <c r="D23" i="6"/>
  <c r="F23" i="6" s="1"/>
  <c r="F22" i="6"/>
  <c r="M22" i="6" s="1"/>
  <c r="D22" i="6"/>
  <c r="D21" i="6"/>
  <c r="F21" i="6" s="1"/>
  <c r="L20" i="6"/>
  <c r="F20" i="6"/>
  <c r="K20" i="6" s="1"/>
  <c r="D20" i="6"/>
  <c r="M19" i="6"/>
  <c r="L19" i="6"/>
  <c r="K19" i="6"/>
  <c r="L18" i="6"/>
  <c r="F18" i="6"/>
  <c r="K18" i="6" s="1"/>
  <c r="D18" i="6"/>
  <c r="K27" i="6" l="1"/>
  <c r="L27" i="6"/>
  <c r="M27" i="6"/>
  <c r="M44" i="6"/>
  <c r="L44" i="6"/>
  <c r="K44" i="6"/>
  <c r="M28" i="6"/>
  <c r="K28" i="6"/>
  <c r="L28" i="6"/>
  <c r="M45" i="6"/>
  <c r="L45" i="6"/>
  <c r="K45" i="6"/>
  <c r="L55" i="6"/>
  <c r="K55" i="6"/>
  <c r="M55" i="6"/>
  <c r="M24" i="6"/>
  <c r="L24" i="6"/>
  <c r="K24" i="6"/>
  <c r="K36" i="6"/>
  <c r="L36" i="6"/>
  <c r="M36" i="6"/>
  <c r="K40" i="6"/>
  <c r="L40" i="6"/>
  <c r="M40" i="6"/>
  <c r="M34" i="6"/>
  <c r="L34" i="6"/>
  <c r="K34" i="6"/>
  <c r="L23" i="6"/>
  <c r="K23" i="6"/>
  <c r="M23" i="6"/>
  <c r="M29" i="6"/>
  <c r="K29" i="6"/>
  <c r="L29" i="6"/>
  <c r="K32" i="6"/>
  <c r="M32" i="6"/>
  <c r="L32" i="6"/>
  <c r="M46" i="6"/>
  <c r="L46" i="6"/>
  <c r="K46" i="6"/>
  <c r="L51" i="6"/>
  <c r="K51" i="6"/>
  <c r="M51" i="6"/>
  <c r="M53" i="6"/>
  <c r="L53" i="6"/>
  <c r="K53" i="6"/>
  <c r="M25" i="6"/>
  <c r="L25" i="6"/>
  <c r="K25" i="6"/>
  <c r="L37" i="6"/>
  <c r="M37" i="6"/>
  <c r="K37" i="6"/>
  <c r="L41" i="6"/>
  <c r="K41" i="6"/>
  <c r="M41" i="6"/>
  <c r="M21" i="6"/>
  <c r="K21" i="6"/>
  <c r="L21" i="6"/>
  <c r="L59" i="6" s="1"/>
  <c r="K30" i="6"/>
  <c r="M30" i="6"/>
  <c r="L30" i="6"/>
  <c r="M43" i="6"/>
  <c r="L43" i="6"/>
  <c r="K43" i="6"/>
  <c r="L47" i="6"/>
  <c r="K47" i="6"/>
  <c r="M47" i="6"/>
  <c r="M49" i="6"/>
  <c r="K49" i="6"/>
  <c r="L49" i="6"/>
  <c r="M38" i="6"/>
  <c r="L38" i="6"/>
  <c r="K38" i="6"/>
  <c r="M42" i="6"/>
  <c r="L42" i="6"/>
  <c r="K42" i="6"/>
  <c r="M18" i="6"/>
  <c r="M20" i="6"/>
  <c r="K22" i="6"/>
  <c r="K59" i="6" s="1"/>
  <c r="M26" i="6"/>
  <c r="L31" i="6"/>
  <c r="L35" i="6"/>
  <c r="L39" i="6"/>
  <c r="M48" i="6"/>
  <c r="K50" i="6"/>
  <c r="M52" i="6"/>
  <c r="K54" i="6"/>
  <c r="L22" i="6"/>
  <c r="L50" i="6"/>
  <c r="L54" i="6"/>
  <c r="F53" i="5"/>
  <c r="F29" i="5"/>
  <c r="F28" i="5"/>
  <c r="F27" i="5"/>
  <c r="F24" i="5"/>
  <c r="D55" i="5"/>
  <c r="F55" i="5" s="1"/>
  <c r="D54" i="5"/>
  <c r="F54" i="5" s="1"/>
  <c r="D53" i="5"/>
  <c r="D52" i="5"/>
  <c r="F52" i="5" s="1"/>
  <c r="D51" i="5"/>
  <c r="F51" i="5" s="1"/>
  <c r="D50" i="5"/>
  <c r="F50" i="5" s="1"/>
  <c r="D49" i="5"/>
  <c r="F49" i="5" s="1"/>
  <c r="D48" i="5"/>
  <c r="F48" i="5" s="1"/>
  <c r="D47" i="5"/>
  <c r="F47" i="5" s="1"/>
  <c r="D46" i="5"/>
  <c r="F46" i="5" s="1"/>
  <c r="D45" i="5"/>
  <c r="F45" i="5" s="1"/>
  <c r="D44" i="5"/>
  <c r="F44" i="5" s="1"/>
  <c r="D43" i="5"/>
  <c r="F43" i="5" s="1"/>
  <c r="D42" i="5"/>
  <c r="F42" i="5" s="1"/>
  <c r="D41" i="5"/>
  <c r="F41" i="5" s="1"/>
  <c r="D40" i="5"/>
  <c r="F40" i="5" s="1"/>
  <c r="D39" i="5"/>
  <c r="F39" i="5" s="1"/>
  <c r="D38" i="5"/>
  <c r="F38" i="5" s="1"/>
  <c r="D37" i="5"/>
  <c r="F37" i="5" s="1"/>
  <c r="D36" i="5"/>
  <c r="F36" i="5" s="1"/>
  <c r="D35" i="5"/>
  <c r="F35" i="5" s="1"/>
  <c r="D34" i="5"/>
  <c r="F34" i="5" s="1"/>
  <c r="D33" i="5"/>
  <c r="F33" i="5" s="1"/>
  <c r="D32" i="5"/>
  <c r="F32" i="5" s="1"/>
  <c r="D31" i="5"/>
  <c r="F31" i="5" s="1"/>
  <c r="D30" i="5"/>
  <c r="F30" i="5" s="1"/>
  <c r="D26" i="5"/>
  <c r="F26" i="5" s="1"/>
  <c r="D25" i="5"/>
  <c r="F25" i="5" s="1"/>
  <c r="D24" i="5"/>
  <c r="D23" i="5"/>
  <c r="F23" i="5" s="1"/>
  <c r="D22" i="5"/>
  <c r="F22" i="5" s="1"/>
  <c r="D21" i="5"/>
  <c r="F21" i="5" s="1"/>
  <c r="D20" i="5"/>
  <c r="F20" i="5" s="1"/>
  <c r="D18" i="5"/>
  <c r="F18" i="5" s="1"/>
  <c r="M59" i="6" l="1"/>
  <c r="L18" i="5"/>
  <c r="M19" i="5"/>
  <c r="M22" i="5"/>
  <c r="D27" i="5"/>
  <c r="D28" i="5"/>
  <c r="D29" i="5"/>
  <c r="L29" i="5"/>
  <c r="L36" i="5"/>
  <c r="K39" i="5"/>
  <c r="M41" i="5"/>
  <c r="M45" i="5"/>
  <c r="L47" i="5"/>
  <c r="M50" i="5"/>
  <c r="L53" i="5"/>
  <c r="M56" i="5"/>
  <c r="L19" i="5"/>
  <c r="L56" i="5"/>
  <c r="K19" i="5"/>
  <c r="K56" i="5"/>
  <c r="K27" i="5" l="1"/>
  <c r="L27" i="5"/>
  <c r="M27" i="5"/>
  <c r="L34" i="5"/>
  <c r="M34" i="5"/>
  <c r="L43" i="5"/>
  <c r="K43" i="5"/>
  <c r="K53" i="5"/>
  <c r="L50" i="5"/>
  <c r="M36" i="5"/>
  <c r="K29" i="5"/>
  <c r="M20" i="5"/>
  <c r="L20" i="5"/>
  <c r="L31" i="5"/>
  <c r="M31" i="5"/>
  <c r="K24" i="5"/>
  <c r="L24" i="5"/>
  <c r="M43" i="5"/>
  <c r="M53" i="5"/>
  <c r="L22" i="5"/>
  <c r="K50" i="5"/>
  <c r="L39" i="5"/>
  <c r="M47" i="5"/>
  <c r="K34" i="5"/>
  <c r="L44" i="5"/>
  <c r="K44" i="5"/>
  <c r="M44" i="5"/>
  <c r="M30" i="5"/>
  <c r="K30" i="5"/>
  <c r="L30" i="5"/>
  <c r="L52" i="5"/>
  <c r="M52" i="5"/>
  <c r="K52" i="5"/>
  <c r="K51" i="5"/>
  <c r="M51" i="5"/>
  <c r="L51" i="5"/>
  <c r="M49" i="5"/>
  <c r="L49" i="5"/>
  <c r="K49" i="5"/>
  <c r="L46" i="5"/>
  <c r="M46" i="5"/>
  <c r="K46" i="5"/>
  <c r="L38" i="5"/>
  <c r="M38" i="5"/>
  <c r="K38" i="5"/>
  <c r="M35" i="5"/>
  <c r="L35" i="5"/>
  <c r="K35" i="5"/>
  <c r="L32" i="5"/>
  <c r="M32" i="5"/>
  <c r="K32" i="5"/>
  <c r="K21" i="5"/>
  <c r="M21" i="5"/>
  <c r="L21" i="5"/>
  <c r="L54" i="5"/>
  <c r="K54" i="5"/>
  <c r="M54" i="5"/>
  <c r="M48" i="5"/>
  <c r="K48" i="5"/>
  <c r="L48" i="5"/>
  <c r="L40" i="5"/>
  <c r="M40" i="5"/>
  <c r="K40" i="5"/>
  <c r="M37" i="5"/>
  <c r="K37" i="5"/>
  <c r="L37" i="5"/>
  <c r="M26" i="5"/>
  <c r="L26" i="5"/>
  <c r="K26" i="5"/>
  <c r="M23" i="5"/>
  <c r="K23" i="5"/>
  <c r="L23" i="5"/>
  <c r="M42" i="5"/>
  <c r="K42" i="5"/>
  <c r="L42" i="5"/>
  <c r="M28" i="5"/>
  <c r="K28" i="5"/>
  <c r="L28" i="5"/>
  <c r="L25" i="5"/>
  <c r="M25" i="5"/>
  <c r="K25" i="5"/>
  <c r="M55" i="5"/>
  <c r="K55" i="5"/>
  <c r="L55" i="5"/>
  <c r="K41" i="5"/>
  <c r="K47" i="5"/>
  <c r="K36" i="5"/>
  <c r="K20" i="5"/>
  <c r="L41" i="5"/>
  <c r="M39" i="5"/>
  <c r="M24" i="5"/>
  <c r="K22" i="5"/>
  <c r="L45" i="5"/>
  <c r="K31" i="5"/>
  <c r="M29" i="5"/>
  <c r="K45" i="5"/>
  <c r="K18" i="5"/>
  <c r="M18" i="5"/>
  <c r="L59" i="5" l="1"/>
  <c r="M59" i="5"/>
  <c r="K5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AJS</author>
    <author>Fanny</author>
  </authors>
  <commentList>
    <comment ref="B18" authorId="0" shapeId="0" xr:uid="{00000000-0006-0000-0000-000001000000}">
      <text>
        <r>
          <rPr>
            <sz val="8"/>
            <color indexed="81"/>
            <rFont val="Tahoma"/>
            <family val="2"/>
          </rPr>
          <t>Cahiers pour enregistrer les notes prises par les équipes d'enquête lors de la formation et lors de l'enquête.</t>
        </r>
      </text>
    </comment>
    <comment ref="B21" authorId="0" shapeId="0" xr:uid="{00000000-0006-0000-0000-000002000000}">
      <text>
        <r>
          <rPr>
            <sz val="8"/>
            <color indexed="81"/>
            <rFont val="Tahoma"/>
            <family val="2"/>
          </rPr>
          <t>Matériel de nuit pour les équipes d’enquête si nécessaire.</t>
        </r>
      </text>
    </comment>
    <comment ref="B23" authorId="0" shapeId="0" xr:uid="{00000000-0006-0000-0000-000003000000}">
      <text>
        <r>
          <rPr>
            <sz val="8"/>
            <color indexed="81"/>
            <rFont val="Tahoma"/>
            <family val="2"/>
          </rPr>
          <t>Pour garder le savon propre pour le lavage des mains</t>
        </r>
      </text>
    </comment>
    <comment ref="B25" authorId="0" shapeId="0" xr:uid="{00000000-0006-0000-0000-000004000000}">
      <text>
        <r>
          <rPr>
            <sz val="8"/>
            <color indexed="81"/>
            <rFont val="Tahoma"/>
            <family val="2"/>
          </rPr>
          <t>On suppose que la moitié des enqueteurs utilisera des gants de taille L et l'autre moitié des gants de taille M.
Veuillez noter que la quantité mentionnée dans la colonne D est le nombre de gants individuels, et non le nombre de paires de gants.</t>
        </r>
      </text>
    </comment>
    <comment ref="B26" authorId="0" shapeId="0" xr:uid="{00000000-0006-0000-0000-000005000000}">
      <text>
        <r>
          <rPr>
            <sz val="8"/>
            <color indexed="81"/>
            <rFont val="Tahoma"/>
            <family val="2"/>
          </rPr>
          <t>On suppose que la moitié des enqueteurs utilisera des gants de taille L et l'autre moitié des gants de taille M.
Veuillez noter que la quantité mentionnée dans la colonne D est le nombre de gants individuels, et non le nombre de paires de gants.</t>
        </r>
      </text>
    </comment>
    <comment ref="B33" authorId="1" shapeId="0" xr:uid="{32F442FB-C981-4768-A41B-092CFBC087B5}">
      <text>
        <r>
          <rPr>
            <sz val="9"/>
            <color indexed="81"/>
            <rFont val="Tahoma"/>
            <family val="2"/>
          </rPr>
          <t>Pour numeroter les valisettes de transport des HemoCues</t>
        </r>
      </text>
    </comment>
    <comment ref="B34" authorId="0" shapeId="0" xr:uid="{00000000-0006-0000-0000-000006000000}">
      <text>
        <r>
          <rPr>
            <sz val="8"/>
            <color indexed="81"/>
            <rFont val="Tahoma"/>
            <family val="2"/>
          </rPr>
          <t>À utiliser en tant que poste de travail propre et jetable. (On suppose 50 feuilles par rouleau.)</t>
        </r>
      </text>
    </comment>
    <comment ref="B40" authorId="0" shapeId="0" xr:uid="{00000000-0006-0000-0000-000007000000}">
      <text>
        <r>
          <rPr>
            <sz val="8"/>
            <color indexed="81"/>
            <rFont val="Tahoma"/>
            <family val="2"/>
          </rPr>
          <t>Mouchoirs pour essuyer le sang et nettoyer les microcuvettes.
Boite de 100 mouchoirs.</t>
        </r>
      </text>
    </comment>
    <comment ref="B47" authorId="0" shapeId="0" xr:uid="{00000000-0006-0000-0000-000008000000}">
      <text>
        <r>
          <rPr>
            <sz val="8"/>
            <color indexed="81"/>
            <rFont val="Tahoma"/>
            <family val="2"/>
          </rPr>
          <t>Batons fabriques localement pour mesurer la taille des enfants et decider s'ils doivent etre mesures debout ou couches.</t>
        </r>
      </text>
    </comment>
    <comment ref="B50" authorId="0" shapeId="0" xr:uid="{00000000-0006-0000-0000-000009000000}">
      <text>
        <r>
          <rPr>
            <sz val="8"/>
            <color indexed="81"/>
            <rFont val="Tahoma"/>
            <family val="2"/>
          </rPr>
          <t>Rubans pour mesurer le perimetre brachial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AJS</author>
    <author>Fanny</author>
  </authors>
  <commentList>
    <comment ref="B18" authorId="0" shapeId="0" xr:uid="{A73FAE8C-C90A-44A0-8BED-7E529DE58ADB}">
      <text>
        <r>
          <rPr>
            <sz val="8"/>
            <color indexed="81"/>
            <rFont val="Tahoma"/>
            <family val="2"/>
          </rPr>
          <t>Cahiers pour enregistrer les notes prises par les équipes d'enquête lors de la formation et lors de l'enquête.</t>
        </r>
      </text>
    </comment>
    <comment ref="B21" authorId="0" shapeId="0" xr:uid="{9D1808ED-3BC1-4BBC-9030-F44C41767B5F}">
      <text>
        <r>
          <rPr>
            <sz val="8"/>
            <color indexed="81"/>
            <rFont val="Tahoma"/>
            <family val="2"/>
          </rPr>
          <t>Matériel de nuit pour les équipes d’enquête si nécessaire.</t>
        </r>
      </text>
    </comment>
    <comment ref="B23" authorId="0" shapeId="0" xr:uid="{4A401706-A96F-49F6-9D2E-FF7DC5264609}">
      <text>
        <r>
          <rPr>
            <sz val="8"/>
            <color indexed="81"/>
            <rFont val="Tahoma"/>
            <family val="2"/>
          </rPr>
          <t>Pour garder le savon propre pour le lavage des mains</t>
        </r>
      </text>
    </comment>
    <comment ref="B25" authorId="0" shapeId="0" xr:uid="{58B0C0BB-44CB-4BD5-8AE9-A498DE0935D1}">
      <text>
        <r>
          <rPr>
            <sz val="8"/>
            <color indexed="81"/>
            <rFont val="Tahoma"/>
            <family val="2"/>
          </rPr>
          <t>On suppose que la moitié des enqueteurs utilisera des gants de taille L et l'autre moitié des gants de taille M.
Veuillez noter que la quantité mentionnée dans la colonne D est le nombre de gants individuels, et non le nombre de paires de gants.</t>
        </r>
      </text>
    </comment>
    <comment ref="B26" authorId="0" shapeId="0" xr:uid="{2F4D54EC-CA46-4E92-A70C-04A954274F2A}">
      <text>
        <r>
          <rPr>
            <sz val="8"/>
            <color indexed="81"/>
            <rFont val="Tahoma"/>
            <family val="2"/>
          </rPr>
          <t>On suppose que la moitié des enqueteurs utilisera des gants de taille L et l'autre moitié des gants de taille M.
Veuillez noter que la quantité mentionnée dans la colonne D est le nombre de gants individuels, et non le nombre de paires de gants.</t>
        </r>
      </text>
    </comment>
    <comment ref="B33" authorId="1" shapeId="0" xr:uid="{4F171259-B6C0-4B6F-93EE-582156968721}">
      <text>
        <r>
          <rPr>
            <sz val="9"/>
            <color indexed="81"/>
            <rFont val="Tahoma"/>
            <family val="2"/>
          </rPr>
          <t>Pour numeroter les valisettes de transport des HemoCues</t>
        </r>
      </text>
    </comment>
    <comment ref="B34" authorId="0" shapeId="0" xr:uid="{B97D1E3B-AD2A-412F-BC11-0962709B237A}">
      <text>
        <r>
          <rPr>
            <sz val="8"/>
            <color indexed="81"/>
            <rFont val="Tahoma"/>
            <family val="2"/>
          </rPr>
          <t>À utiliser en tant que poste de travail propre et jetable. (On suppose 50 feuilles par rouleau.)</t>
        </r>
      </text>
    </comment>
    <comment ref="B40" authorId="0" shapeId="0" xr:uid="{0AB9000E-CEE3-47FB-89CC-5923897E6459}">
      <text>
        <r>
          <rPr>
            <sz val="8"/>
            <color indexed="81"/>
            <rFont val="Tahoma"/>
            <family val="2"/>
          </rPr>
          <t>Mouchoirs pour essuyer le sang et nettoyer les microcuvettes.
Boite de 100 mouchoirs.</t>
        </r>
      </text>
    </comment>
    <comment ref="B47" authorId="0" shapeId="0" xr:uid="{3454D09A-55A9-44D9-A5A1-40717FD4F13A}">
      <text>
        <r>
          <rPr>
            <sz val="8"/>
            <color indexed="81"/>
            <rFont val="Tahoma"/>
            <family val="2"/>
          </rPr>
          <t>Batons fabriques localement pour mesurer la taille des enfants et decider s'ils doivent etre mesures debout ou couches.</t>
        </r>
      </text>
    </comment>
    <comment ref="B50" authorId="0" shapeId="0" xr:uid="{CA337CD5-A75C-4B5D-A856-8BA1743B6A48}">
      <text>
        <r>
          <rPr>
            <sz val="8"/>
            <color indexed="81"/>
            <rFont val="Tahoma"/>
            <family val="2"/>
          </rPr>
          <t>Rubans pour mesurer le perimetre brachial</t>
        </r>
      </text>
    </comment>
  </commentList>
</comments>
</file>

<file path=xl/sharedStrings.xml><?xml version="1.0" encoding="utf-8"?>
<sst xmlns="http://schemas.openxmlformats.org/spreadsheetml/2006/main" count="288" uniqueCount="73">
  <si>
    <t>Microcuvettes</t>
  </si>
  <si>
    <t>Status</t>
  </si>
  <si>
    <t>Check!</t>
  </si>
  <si>
    <t>Total</t>
  </si>
  <si>
    <t>Not Required</t>
  </si>
  <si>
    <r>
      <t>Outil de planification pour l'</t>
    </r>
    <r>
      <rPr>
        <b/>
        <sz val="14"/>
        <rFont val="Calibri"/>
        <family val="2"/>
      </rPr>
      <t>é</t>
    </r>
    <r>
      <rPr>
        <b/>
        <sz val="14"/>
        <rFont val="Arial"/>
        <family val="2"/>
      </rPr>
      <t>quipement et les fournitures n</t>
    </r>
    <r>
      <rPr>
        <b/>
        <sz val="14"/>
        <rFont val="Calibri"/>
        <family val="2"/>
      </rPr>
      <t>é</t>
    </r>
    <r>
      <rPr>
        <b/>
        <sz val="14"/>
        <rFont val="Arial"/>
        <family val="2"/>
      </rPr>
      <t xml:space="preserve">cessaires </t>
    </r>
    <r>
      <rPr>
        <b/>
        <sz val="14"/>
        <rFont val="Calibri"/>
        <family val="2"/>
      </rPr>
      <t>à</t>
    </r>
    <r>
      <rPr>
        <b/>
        <sz val="14"/>
        <rFont val="Arial"/>
        <family val="2"/>
      </rPr>
      <t xml:space="preserve"> la mise en œuvre d'une enquête HCR-SENS - Version 3</t>
    </r>
  </si>
  <si>
    <t>Informations sur l'enquête</t>
  </si>
  <si>
    <t>Taille Echantillon Anémie 2 (Femmes 15-49 ans)</t>
  </si>
  <si>
    <t>Taille Echantillon Anémie 3 (Autre)</t>
  </si>
  <si>
    <t>Estimation surplus et gaspillage</t>
  </si>
  <si>
    <t>Cahiers</t>
  </si>
  <si>
    <t>Trousse premier secours</t>
  </si>
  <si>
    <t>Sacs de couchage et moustiquaires</t>
  </si>
  <si>
    <t>Savon</t>
  </si>
  <si>
    <t xml:space="preserve">Tampons antiseptiques </t>
  </si>
  <si>
    <t>Gants Taille M</t>
  </si>
  <si>
    <t>Gants Taille L</t>
  </si>
  <si>
    <t xml:space="preserve">Solution de contrôle Eurotrol Hb 301 "High" </t>
  </si>
  <si>
    <t xml:space="preserve">Solution de contrôle Eurotrol Hb 301 "Low" </t>
  </si>
  <si>
    <t>Solution de contrôle Eurotrol Hb 301 "Normal"</t>
  </si>
  <si>
    <t>Paquets de spatules de nettoyage HemoCue</t>
  </si>
  <si>
    <t xml:space="preserve">Analyseur HemoCue 301 </t>
  </si>
  <si>
    <t>Valisette de transport pour analyseur HemoCue 301</t>
  </si>
  <si>
    <t>Papier absorbant</t>
  </si>
  <si>
    <t>Lancettes</t>
  </si>
  <si>
    <t>Pansements</t>
  </si>
  <si>
    <t>Piles de rechange pour HemoCue</t>
  </si>
  <si>
    <t>Piles de rechange pour balance</t>
  </si>
  <si>
    <t>Mouchoirs (boite de 100)</t>
  </si>
  <si>
    <t>Stylos</t>
  </si>
  <si>
    <t>Calculatrice</t>
  </si>
  <si>
    <t>Ecritoire à pince</t>
  </si>
  <si>
    <t>Baton de screening pour la taille</t>
  </si>
  <si>
    <t>Toise en bois pour enfant</t>
  </si>
  <si>
    <t>Sac à dos</t>
  </si>
  <si>
    <t>Rubans PB pour enfant</t>
  </si>
  <si>
    <t>Rubans PB pour femme</t>
  </si>
  <si>
    <t>Lampe torche et piles</t>
  </si>
  <si>
    <t>Balance (+instructions)</t>
  </si>
  <si>
    <t>Sac de transport de la balance</t>
  </si>
  <si>
    <t>Planchette en bois pour stabiliser la balance sur le sol</t>
  </si>
  <si>
    <t>Couts de transport</t>
  </si>
  <si>
    <t>Item
(Notes et descriptions en commentaires)</t>
  </si>
  <si>
    <t>Fournitures de bureau pour l'impression des documents d'enquête</t>
  </si>
  <si>
    <r>
      <t xml:space="preserve">Boite </t>
    </r>
    <r>
      <rPr>
        <sz val="10"/>
        <rFont val="Calibri"/>
        <family val="2"/>
      </rPr>
      <t>à</t>
    </r>
    <r>
      <rPr>
        <sz val="10"/>
        <rFont val="Arial"/>
        <family val="2"/>
      </rPr>
      <t xml:space="preserve"> savon</t>
    </r>
  </si>
  <si>
    <t>Sachets zippés de taille moyenne</t>
  </si>
  <si>
    <r>
      <t>Sacs poubelle pour d</t>
    </r>
    <r>
      <rPr>
        <sz val="10"/>
        <rFont val="Calibri"/>
        <family val="2"/>
      </rPr>
      <t>é</t>
    </r>
    <r>
      <rPr>
        <sz val="10"/>
        <rFont val="Arial"/>
        <family val="2"/>
      </rPr>
      <t>chets biologiques</t>
    </r>
  </si>
  <si>
    <t>Craies ou marqueurs pour identifier/marquer les maisons (boites)</t>
  </si>
  <si>
    <t>Anémie</t>
  </si>
  <si>
    <t>Anthropométrie</t>
  </si>
  <si>
    <t>Tous</t>
  </si>
  <si>
    <t>Module d'enquête</t>
  </si>
  <si>
    <t>Items requis</t>
  </si>
  <si>
    <t>Taille paquet/boite</t>
  </si>
  <si>
    <t>Paquets / boites 
requis(es)</t>
  </si>
  <si>
    <t>Prix paquet 
(Autre)</t>
  </si>
  <si>
    <t>Prix paquet 
(EURO)</t>
  </si>
  <si>
    <t>Prix paquet 
(US$)</t>
  </si>
  <si>
    <t>Total 
Prix (Autre)</t>
  </si>
  <si>
    <t>Total 
Prix (EURO)</t>
  </si>
  <si>
    <t>Total 
Prix (US$)</t>
  </si>
  <si>
    <t>Taille Echantillon Anémie 1 (6-59 mois)</t>
  </si>
  <si>
    <t>Matériel dedié à la formation</t>
  </si>
  <si>
    <r>
      <t xml:space="preserve">Veuillez saisir les informations relatives à votre enquête dans les </t>
    </r>
    <r>
      <rPr>
        <b/>
        <sz val="10"/>
        <color theme="3" tint="0.39997558519241921"/>
        <rFont val="Arial"/>
        <family val="2"/>
      </rPr>
      <t>cellules bleues</t>
    </r>
    <r>
      <rPr>
        <sz val="10"/>
        <rFont val="Arial"/>
        <family val="2"/>
      </rPr>
      <t>. Les quantités nécessaires seront calculées automatiquement d'après ces informations.</t>
    </r>
  </si>
  <si>
    <t>Nom de l'enquête</t>
  </si>
  <si>
    <t>Nombre d'équipes</t>
  </si>
  <si>
    <t>Nombre total d'enquêteurs</t>
  </si>
  <si>
    <t>Module Anémie</t>
  </si>
  <si>
    <t>Etiquettes autocollantes</t>
  </si>
  <si>
    <t>Période de l'enquête</t>
  </si>
  <si>
    <t>Nom du camp</t>
  </si>
  <si>
    <t>Juin 2018</t>
  </si>
  <si>
    <t>Juillet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</si>
</sst>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[$$-409]#,##0.00"/>
    <numFmt numFmtId="166" formatCode="[$€-2]\ 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color theme="3" tint="0.39997558519241921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1" fontId="0" fillId="0" borderId="0" xfId="0" applyNumberForma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Fill="1" applyBorder="1"/>
    <xf numFmtId="0" fontId="5" fillId="0" borderId="0" xfId="0" applyFont="1" applyFill="1" applyBorder="1"/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 applyAlignment="1">
      <alignment wrapText="1"/>
    </xf>
    <xf numFmtId="0" fontId="0" fillId="0" borderId="3" xfId="0" applyFill="1" applyBorder="1"/>
    <xf numFmtId="0" fontId="6" fillId="2" borderId="0" xfId="0" applyFont="1" applyFill="1" applyBorder="1" applyAlignment="1"/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164" fontId="0" fillId="0" borderId="0" xfId="1" applyNumberFormat="1" applyFont="1" applyFill="1" applyBorder="1"/>
    <xf numFmtId="166" fontId="8" fillId="0" borderId="0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0" fontId="5" fillId="0" borderId="3" xfId="0" applyFont="1" applyBorder="1"/>
    <xf numFmtId="4" fontId="8" fillId="0" borderId="0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2" borderId="5" xfId="0" applyFont="1" applyFill="1" applyBorder="1"/>
    <xf numFmtId="0" fontId="7" fillId="2" borderId="5" xfId="0" applyFont="1" applyFill="1" applyBorder="1"/>
    <xf numFmtId="1" fontId="8" fillId="2" borderId="5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166" fontId="8" fillId="2" borderId="5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4" fontId="10" fillId="4" borderId="4" xfId="0" applyNumberFormat="1" applyFont="1" applyFill="1" applyBorder="1" applyAlignment="1" applyProtection="1">
      <alignment horizontal="center"/>
      <protection locked="0"/>
    </xf>
    <xf numFmtId="165" fontId="10" fillId="4" borderId="6" xfId="1" applyNumberFormat="1" applyFont="1" applyFill="1" applyBorder="1" applyAlignment="1" applyProtection="1">
      <alignment horizontal="center"/>
      <protection locked="0"/>
    </xf>
    <xf numFmtId="166" fontId="8" fillId="4" borderId="5" xfId="0" applyNumberFormat="1" applyFont="1" applyFill="1" applyBorder="1" applyAlignment="1" applyProtection="1">
      <alignment horizontal="center"/>
      <protection locked="0"/>
    </xf>
    <xf numFmtId="0" fontId="7" fillId="4" borderId="11" xfId="0" applyNumberFormat="1" applyFont="1" applyFill="1" applyBorder="1" applyProtection="1">
      <protection locked="0"/>
    </xf>
    <xf numFmtId="0" fontId="7" fillId="4" borderId="7" xfId="0" applyNumberFormat="1" applyFont="1" applyFill="1" applyBorder="1" applyProtection="1">
      <protection locked="0"/>
    </xf>
    <xf numFmtId="0" fontId="7" fillId="4" borderId="11" xfId="0" applyFont="1" applyFill="1" applyBorder="1" applyAlignment="1" applyProtection="1">
      <alignment horizontal="right"/>
      <protection locked="0"/>
    </xf>
    <xf numFmtId="0" fontId="7" fillId="4" borderId="11" xfId="0" applyFont="1" applyFill="1" applyBorder="1" applyProtection="1">
      <protection locked="0"/>
    </xf>
    <xf numFmtId="1" fontId="8" fillId="4" borderId="0" xfId="0" applyNumberFormat="1" applyFont="1" applyFill="1" applyBorder="1" applyAlignment="1" applyProtection="1">
      <alignment horizontal="center"/>
      <protection locked="0"/>
    </xf>
    <xf numFmtId="4" fontId="8" fillId="4" borderId="1" xfId="0" applyNumberFormat="1" applyFont="1" applyFill="1" applyBorder="1" applyAlignment="1" applyProtection="1">
      <alignment horizontal="center"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165" fontId="8" fillId="4" borderId="7" xfId="0" applyNumberFormat="1" applyFont="1" applyFill="1" applyBorder="1" applyAlignment="1" applyProtection="1">
      <alignment horizontal="center"/>
      <protection locked="0"/>
    </xf>
    <xf numFmtId="1" fontId="8" fillId="4" borderId="9" xfId="0" applyNumberFormat="1" applyFont="1" applyFill="1" applyBorder="1" applyAlignment="1" applyProtection="1">
      <alignment horizontal="center"/>
      <protection locked="0"/>
    </xf>
    <xf numFmtId="4" fontId="8" fillId="4" borderId="2" xfId="0" applyNumberFormat="1" applyFont="1" applyFill="1" applyBorder="1" applyAlignment="1" applyProtection="1">
      <alignment horizontal="center"/>
      <protection locked="0"/>
    </xf>
    <xf numFmtId="166" fontId="8" fillId="4" borderId="3" xfId="0" applyNumberFormat="1" applyFont="1" applyFill="1" applyBorder="1" applyAlignment="1" applyProtection="1">
      <alignment horizontal="center"/>
      <protection locked="0"/>
    </xf>
    <xf numFmtId="165" fontId="8" fillId="4" borderId="9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2" fillId="3" borderId="6" xfId="0" applyFont="1" applyFill="1" applyBorder="1" applyAlignment="1">
      <alignment horizontal="center"/>
    </xf>
    <xf numFmtId="0" fontId="4" fillId="4" borderId="8" xfId="0" applyFont="1" applyFill="1" applyBorder="1" applyProtection="1">
      <protection locked="0"/>
    </xf>
    <xf numFmtId="49" fontId="4" fillId="4" borderId="10" xfId="0" applyNumberFormat="1" applyFont="1" applyFill="1" applyBorder="1" applyAlignment="1" applyProtection="1">
      <alignment horizontal="right"/>
      <protection locked="0"/>
    </xf>
    <xf numFmtId="49" fontId="4" fillId="4" borderId="11" xfId="0" applyNumberFormat="1" applyFont="1" applyFill="1" applyBorder="1" applyAlignment="1" applyProtection="1">
      <alignment horizontal="right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4" borderId="3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6">
    <dxf>
      <font>
        <condense val="0"/>
        <extend val="0"/>
        <color indexed="1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DZ557"/>
  <sheetViews>
    <sheetView tabSelected="1" workbookViewId="0">
      <selection activeCell="E12" sqref="E12"/>
    </sheetView>
  </sheetViews>
  <sheetFormatPr baseColWidth="10" defaultColWidth="9.140625" defaultRowHeight="15" x14ac:dyDescent="0.2"/>
  <cols>
    <col min="1" max="1" width="2.5703125" style="2" customWidth="1"/>
    <col min="2" max="2" width="41" style="68" customWidth="1"/>
    <col min="3" max="3" width="18.7109375" style="5" customWidth="1"/>
    <col min="4" max="4" width="13" style="5" bestFit="1" customWidth="1"/>
    <col min="5" max="5" width="8.5703125" style="10" customWidth="1"/>
    <col min="6" max="6" width="12.7109375" style="5" customWidth="1"/>
    <col min="7" max="7" width="11.7109375" style="5" bestFit="1" customWidth="1"/>
    <col min="8" max="10" width="10.85546875" style="5" customWidth="1"/>
    <col min="11" max="11" width="15.7109375" style="5" customWidth="1"/>
    <col min="12" max="12" width="16.42578125" style="5" customWidth="1"/>
    <col min="13" max="13" width="15.28515625" style="5" bestFit="1" customWidth="1"/>
    <col min="14" max="14" width="14.42578125" style="11" customWidth="1"/>
    <col min="15" max="18" width="9.140625" style="2"/>
    <col min="19" max="19" width="14.140625" style="2" customWidth="1"/>
    <col min="20" max="26" width="9.140625" style="2"/>
    <col min="27" max="16384" width="9.140625" style="5"/>
  </cols>
  <sheetData>
    <row r="1" spans="2:14" ht="10.5" customHeight="1" x14ac:dyDescent="0.2">
      <c r="B1" s="54"/>
      <c r="C1" s="2"/>
      <c r="D1" s="2"/>
      <c r="E1" s="8"/>
      <c r="F1" s="2"/>
      <c r="G1" s="2"/>
      <c r="H1" s="2"/>
      <c r="I1" s="2"/>
      <c r="J1" s="2"/>
      <c r="K1" s="2"/>
      <c r="L1" s="2"/>
      <c r="M1" s="2"/>
      <c r="N1" s="9"/>
    </row>
    <row r="2" spans="2:14" ht="18.75" x14ac:dyDescent="0.3">
      <c r="B2" s="80" t="s">
        <v>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8"/>
    </row>
    <row r="3" spans="2:14" x14ac:dyDescent="0.2">
      <c r="B3" s="81" t="s">
        <v>63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9"/>
    </row>
    <row r="4" spans="2:14" x14ac:dyDescent="0.2">
      <c r="B4" s="5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x14ac:dyDescent="0.2">
      <c r="B5" s="82" t="s">
        <v>6</v>
      </c>
      <c r="C5" s="83"/>
      <c r="D5"/>
      <c r="E5" s="12"/>
      <c r="F5" s="12"/>
      <c r="G5" s="12"/>
      <c r="H5" s="12"/>
      <c r="I5" s="12"/>
      <c r="J5" s="12"/>
      <c r="K5" s="13"/>
      <c r="L5" s="13"/>
      <c r="M5" s="13"/>
      <c r="N5" s="13"/>
    </row>
    <row r="6" spans="2:14" x14ac:dyDescent="0.2">
      <c r="B6" s="56" t="s">
        <v>64</v>
      </c>
      <c r="C6" s="72" t="s">
        <v>70</v>
      </c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</row>
    <row r="7" spans="2:14" x14ac:dyDescent="0.2">
      <c r="B7" s="56" t="s">
        <v>69</v>
      </c>
      <c r="C7" s="73" t="s">
        <v>71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</row>
    <row r="8" spans="2:14" x14ac:dyDescent="0.2">
      <c r="B8" s="56" t="s">
        <v>65</v>
      </c>
      <c r="C8" s="42">
        <v>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x14ac:dyDescent="0.2">
      <c r="B9" s="57" t="s">
        <v>66</v>
      </c>
      <c r="C9" s="43">
        <v>18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x14ac:dyDescent="0.2">
      <c r="B10" s="82" t="s">
        <v>67</v>
      </c>
      <c r="C10" s="8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4" x14ac:dyDescent="0.2">
      <c r="B11" s="56" t="s">
        <v>61</v>
      </c>
      <c r="C11" s="44">
        <v>400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2:14" ht="15.75" customHeight="1" x14ac:dyDescent="0.2">
      <c r="B12" s="56" t="s">
        <v>7</v>
      </c>
      <c r="C12" s="44">
        <v>200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2:14" x14ac:dyDescent="0.2">
      <c r="B13" s="56" t="s">
        <v>8</v>
      </c>
      <c r="C13" s="44">
        <v>0</v>
      </c>
      <c r="D13" s="12"/>
      <c r="E13" s="12"/>
      <c r="F13" s="12"/>
      <c r="G13" s="12"/>
      <c r="H13" s="12"/>
      <c r="I13" s="12"/>
      <c r="J13" s="12"/>
      <c r="L13" s="12"/>
      <c r="M13" s="12"/>
      <c r="N13" s="12"/>
    </row>
    <row r="14" spans="2:14" x14ac:dyDescent="0.2">
      <c r="B14" s="56" t="s">
        <v>62</v>
      </c>
      <c r="C14" s="45">
        <v>200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2:14" x14ac:dyDescent="0.2">
      <c r="B15" s="58" t="s">
        <v>9</v>
      </c>
      <c r="C15" s="71">
        <v>1.4</v>
      </c>
      <c r="D15" s="12"/>
      <c r="E15" s="12"/>
      <c r="F15" s="12"/>
      <c r="G15" s="12"/>
      <c r="H15" s="12"/>
      <c r="I15" s="12"/>
      <c r="K15" s="12"/>
      <c r="L15" s="12"/>
      <c r="M15" s="12"/>
      <c r="N15" s="12"/>
    </row>
    <row r="16" spans="2:14" x14ac:dyDescent="0.2">
      <c r="B16" s="59"/>
      <c r="C16" s="14"/>
      <c r="D16" s="15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2:14" ht="42.75" customHeight="1" x14ac:dyDescent="0.2">
      <c r="B17" s="19" t="s">
        <v>42</v>
      </c>
      <c r="C17" s="20" t="s">
        <v>51</v>
      </c>
      <c r="D17" s="20" t="s">
        <v>52</v>
      </c>
      <c r="E17" s="20" t="s">
        <v>53</v>
      </c>
      <c r="F17" s="20" t="s">
        <v>54</v>
      </c>
      <c r="G17" s="21" t="s">
        <v>1</v>
      </c>
      <c r="H17" s="19" t="s">
        <v>55</v>
      </c>
      <c r="I17" s="20" t="s">
        <v>56</v>
      </c>
      <c r="J17" s="22" t="s">
        <v>57</v>
      </c>
      <c r="K17" s="19" t="s">
        <v>58</v>
      </c>
      <c r="L17" s="20" t="s">
        <v>59</v>
      </c>
      <c r="M17" s="22" t="s">
        <v>60</v>
      </c>
      <c r="N17" s="16"/>
    </row>
    <row r="18" spans="2:14" x14ac:dyDescent="0.2">
      <c r="B18" s="60" t="s">
        <v>10</v>
      </c>
      <c r="C18" s="69" t="s">
        <v>50</v>
      </c>
      <c r="D18" s="77">
        <f>Teams+2</f>
        <v>8</v>
      </c>
      <c r="E18" s="74">
        <v>4</v>
      </c>
      <c r="F18" s="75">
        <f>ROUNDUP(D18/E18,0)</f>
        <v>2</v>
      </c>
      <c r="G18" s="46" t="s">
        <v>2</v>
      </c>
      <c r="H18" s="47"/>
      <c r="I18" s="48"/>
      <c r="J18" s="49"/>
      <c r="K18" s="28">
        <f>H18*F18</f>
        <v>0</v>
      </c>
      <c r="L18" s="24">
        <f t="shared" ref="L18:L56" si="0">I18*F18</f>
        <v>0</v>
      </c>
      <c r="M18" s="25">
        <f t="shared" ref="M18:M56" si="1">J18*F18</f>
        <v>0</v>
      </c>
      <c r="N18" s="12"/>
    </row>
    <row r="19" spans="2:14" ht="25.5" x14ac:dyDescent="0.2">
      <c r="B19" s="60" t="s">
        <v>43</v>
      </c>
      <c r="C19" s="69" t="s">
        <v>50</v>
      </c>
      <c r="D19" s="77">
        <v>1</v>
      </c>
      <c r="E19" s="74">
        <v>1</v>
      </c>
      <c r="F19" s="75">
        <v>1</v>
      </c>
      <c r="G19" s="46" t="s">
        <v>2</v>
      </c>
      <c r="H19" s="47"/>
      <c r="I19" s="48"/>
      <c r="J19" s="49"/>
      <c r="K19" s="28">
        <f>H20*F19</f>
        <v>0</v>
      </c>
      <c r="L19" s="24">
        <f t="shared" si="0"/>
        <v>0</v>
      </c>
      <c r="M19" s="25">
        <f t="shared" si="1"/>
        <v>0</v>
      </c>
      <c r="N19" s="12"/>
    </row>
    <row r="20" spans="2:14" x14ac:dyDescent="0.2">
      <c r="B20" s="60" t="s">
        <v>11</v>
      </c>
      <c r="C20" s="69" t="s">
        <v>50</v>
      </c>
      <c r="D20" s="77">
        <f>Teams+1</f>
        <v>7</v>
      </c>
      <c r="E20" s="74">
        <v>1</v>
      </c>
      <c r="F20" s="75">
        <f t="shared" ref="F20:F29" si="2">ROUNDUP(D20/E20,0)</f>
        <v>7</v>
      </c>
      <c r="G20" s="46" t="s">
        <v>2</v>
      </c>
      <c r="H20" s="47"/>
      <c r="I20" s="48"/>
      <c r="J20" s="49"/>
      <c r="K20" s="28">
        <f t="shared" ref="K20:K56" si="3">H20*F20</f>
        <v>0</v>
      </c>
      <c r="L20" s="24">
        <f t="shared" si="0"/>
        <v>0</v>
      </c>
      <c r="M20" s="25">
        <f t="shared" si="1"/>
        <v>0</v>
      </c>
      <c r="N20" s="12"/>
    </row>
    <row r="21" spans="2:14" x14ac:dyDescent="0.2">
      <c r="B21" s="56" t="s">
        <v>12</v>
      </c>
      <c r="C21" s="69" t="s">
        <v>50</v>
      </c>
      <c r="D21" s="76">
        <f>TeamMembers</f>
        <v>18</v>
      </c>
      <c r="E21" s="74">
        <v>1</v>
      </c>
      <c r="F21" s="75">
        <f t="shared" si="2"/>
        <v>18</v>
      </c>
      <c r="G21" s="46" t="s">
        <v>2</v>
      </c>
      <c r="H21" s="47"/>
      <c r="I21" s="48"/>
      <c r="J21" s="49"/>
      <c r="K21" s="28">
        <f t="shared" si="3"/>
        <v>0</v>
      </c>
      <c r="L21" s="24">
        <f t="shared" si="0"/>
        <v>0</v>
      </c>
      <c r="M21" s="25">
        <f t="shared" si="1"/>
        <v>0</v>
      </c>
      <c r="N21" s="12"/>
    </row>
    <row r="22" spans="2:14" x14ac:dyDescent="0.2">
      <c r="B22" s="60" t="s">
        <v>13</v>
      </c>
      <c r="C22" s="69" t="s">
        <v>50</v>
      </c>
      <c r="D22" s="77">
        <f>Teams*2</f>
        <v>12</v>
      </c>
      <c r="E22" s="74">
        <v>1</v>
      </c>
      <c r="F22" s="75">
        <f t="shared" si="2"/>
        <v>12</v>
      </c>
      <c r="G22" s="46" t="s">
        <v>2</v>
      </c>
      <c r="H22" s="47"/>
      <c r="I22" s="48"/>
      <c r="J22" s="49"/>
      <c r="K22" s="28">
        <f t="shared" si="3"/>
        <v>0</v>
      </c>
      <c r="L22" s="24">
        <f t="shared" si="0"/>
        <v>0</v>
      </c>
      <c r="M22" s="25">
        <f t="shared" si="1"/>
        <v>0</v>
      </c>
      <c r="N22" s="12"/>
    </row>
    <row r="23" spans="2:14" x14ac:dyDescent="0.2">
      <c r="B23" s="60" t="s">
        <v>44</v>
      </c>
      <c r="C23" s="69" t="s">
        <v>50</v>
      </c>
      <c r="D23" s="77">
        <f>Teams+2</f>
        <v>8</v>
      </c>
      <c r="E23" s="74">
        <v>1</v>
      </c>
      <c r="F23" s="75">
        <f t="shared" si="2"/>
        <v>8</v>
      </c>
      <c r="G23" s="46" t="s">
        <v>2</v>
      </c>
      <c r="H23" s="47"/>
      <c r="I23" s="48"/>
      <c r="J23" s="49"/>
      <c r="K23" s="28">
        <f t="shared" si="3"/>
        <v>0</v>
      </c>
      <c r="L23" s="24">
        <f t="shared" si="0"/>
        <v>0</v>
      </c>
      <c r="M23" s="25">
        <f t="shared" si="1"/>
        <v>0</v>
      </c>
      <c r="N23" s="12"/>
    </row>
    <row r="24" spans="2:14" x14ac:dyDescent="0.2">
      <c r="B24" s="56" t="s">
        <v>14</v>
      </c>
      <c r="C24" s="69" t="s">
        <v>48</v>
      </c>
      <c r="D24" s="77">
        <f>(((SampleSize1+SampleSize2+SampleSize3)*Overage)+Training)</f>
        <v>1040</v>
      </c>
      <c r="E24" s="74">
        <v>100</v>
      </c>
      <c r="F24" s="75">
        <f t="shared" si="2"/>
        <v>11</v>
      </c>
      <c r="G24" s="46" t="s">
        <v>2</v>
      </c>
      <c r="H24" s="47"/>
      <c r="I24" s="48"/>
      <c r="J24" s="49"/>
      <c r="K24" s="28">
        <f t="shared" si="3"/>
        <v>0</v>
      </c>
      <c r="L24" s="24">
        <f t="shared" si="0"/>
        <v>0</v>
      </c>
      <c r="M24" s="25">
        <f t="shared" si="1"/>
        <v>0</v>
      </c>
      <c r="N24" s="12"/>
    </row>
    <row r="25" spans="2:14" x14ac:dyDescent="0.2">
      <c r="B25" s="56" t="s">
        <v>16</v>
      </c>
      <c r="C25" s="69" t="s">
        <v>48</v>
      </c>
      <c r="D25" s="77">
        <f>(((SampleSize1+SampleSize2+SampleSize3)*Overage)+Training)*2</f>
        <v>2080</v>
      </c>
      <c r="E25" s="74">
        <v>100</v>
      </c>
      <c r="F25" s="75">
        <f t="shared" si="2"/>
        <v>21</v>
      </c>
      <c r="G25" s="46" t="s">
        <v>2</v>
      </c>
      <c r="H25" s="47"/>
      <c r="I25" s="48"/>
      <c r="J25" s="49"/>
      <c r="K25" s="28">
        <f t="shared" si="3"/>
        <v>0</v>
      </c>
      <c r="L25" s="24">
        <f t="shared" si="0"/>
        <v>0</v>
      </c>
      <c r="M25" s="25">
        <f t="shared" si="1"/>
        <v>0</v>
      </c>
      <c r="N25" s="12"/>
    </row>
    <row r="26" spans="2:14" x14ac:dyDescent="0.2">
      <c r="B26" s="56" t="s">
        <v>15</v>
      </c>
      <c r="C26" s="69" t="s">
        <v>48</v>
      </c>
      <c r="D26" s="77">
        <f>(((SampleSize1+SampleSize2+SampleSize3)*Overage)+Training)*2</f>
        <v>2080</v>
      </c>
      <c r="E26" s="74">
        <v>100</v>
      </c>
      <c r="F26" s="75">
        <f t="shared" si="2"/>
        <v>21</v>
      </c>
      <c r="G26" s="46" t="s">
        <v>2</v>
      </c>
      <c r="H26" s="47"/>
      <c r="I26" s="48"/>
      <c r="J26" s="49"/>
      <c r="K26" s="28">
        <f t="shared" si="3"/>
        <v>0</v>
      </c>
      <c r="L26" s="24">
        <f t="shared" si="0"/>
        <v>0</v>
      </c>
      <c r="M26" s="25">
        <f t="shared" si="1"/>
        <v>0</v>
      </c>
      <c r="N26" s="12"/>
    </row>
    <row r="27" spans="2:14" x14ac:dyDescent="0.2">
      <c r="B27" s="61" t="s">
        <v>17</v>
      </c>
      <c r="C27" s="69" t="s">
        <v>48</v>
      </c>
      <c r="D27" s="77">
        <f>1</f>
        <v>1</v>
      </c>
      <c r="E27" s="74">
        <v>1</v>
      </c>
      <c r="F27" s="75">
        <f t="shared" si="2"/>
        <v>1</v>
      </c>
      <c r="G27" s="46" t="s">
        <v>2</v>
      </c>
      <c r="H27" s="47"/>
      <c r="I27" s="48"/>
      <c r="J27" s="49"/>
      <c r="K27" s="28">
        <f t="shared" si="3"/>
        <v>0</v>
      </c>
      <c r="L27" s="24">
        <f t="shared" si="0"/>
        <v>0</v>
      </c>
      <c r="M27" s="25">
        <f t="shared" si="1"/>
        <v>0</v>
      </c>
      <c r="N27" s="12"/>
    </row>
    <row r="28" spans="2:14" x14ac:dyDescent="0.2">
      <c r="B28" s="61" t="s">
        <v>18</v>
      </c>
      <c r="C28" s="69" t="s">
        <v>48</v>
      </c>
      <c r="D28" s="77">
        <f>1</f>
        <v>1</v>
      </c>
      <c r="E28" s="74">
        <v>1</v>
      </c>
      <c r="F28" s="75">
        <f t="shared" si="2"/>
        <v>1</v>
      </c>
      <c r="G28" s="46" t="s">
        <v>2</v>
      </c>
      <c r="H28" s="47"/>
      <c r="I28" s="48"/>
      <c r="J28" s="49"/>
      <c r="K28" s="28">
        <f t="shared" si="3"/>
        <v>0</v>
      </c>
      <c r="L28" s="24">
        <f t="shared" si="0"/>
        <v>0</v>
      </c>
      <c r="M28" s="25">
        <f t="shared" si="1"/>
        <v>0</v>
      </c>
      <c r="N28" s="12"/>
    </row>
    <row r="29" spans="2:14" x14ac:dyDescent="0.2">
      <c r="B29" s="61" t="s">
        <v>19</v>
      </c>
      <c r="C29" s="69" t="s">
        <v>48</v>
      </c>
      <c r="D29" s="77">
        <f>1</f>
        <v>1</v>
      </c>
      <c r="E29" s="74">
        <v>1</v>
      </c>
      <c r="F29" s="75">
        <f t="shared" si="2"/>
        <v>1</v>
      </c>
      <c r="G29" s="46" t="s">
        <v>2</v>
      </c>
      <c r="H29" s="47"/>
      <c r="I29" s="48"/>
      <c r="J29" s="49"/>
      <c r="K29" s="28">
        <f t="shared" si="3"/>
        <v>0</v>
      </c>
      <c r="L29" s="24">
        <f t="shared" si="0"/>
        <v>0</v>
      </c>
      <c r="M29" s="25">
        <f t="shared" si="1"/>
        <v>0</v>
      </c>
      <c r="N29" s="12"/>
    </row>
    <row r="30" spans="2:14" x14ac:dyDescent="0.2">
      <c r="B30" s="61" t="s">
        <v>20</v>
      </c>
      <c r="C30" s="69" t="s">
        <v>48</v>
      </c>
      <c r="D30" s="77">
        <f>Teams+1</f>
        <v>7</v>
      </c>
      <c r="E30" s="74">
        <v>5</v>
      </c>
      <c r="F30" s="75">
        <f>ROUNDUP(D30/E30,0)+1</f>
        <v>3</v>
      </c>
      <c r="G30" s="46" t="s">
        <v>2</v>
      </c>
      <c r="H30" s="47"/>
      <c r="I30" s="48"/>
      <c r="J30" s="49"/>
      <c r="K30" s="28">
        <f t="shared" si="3"/>
        <v>0</v>
      </c>
      <c r="L30" s="24">
        <f t="shared" si="0"/>
        <v>0</v>
      </c>
      <c r="M30" s="25">
        <f t="shared" si="1"/>
        <v>0</v>
      </c>
      <c r="N30" s="12"/>
    </row>
    <row r="31" spans="2:14" x14ac:dyDescent="0.2">
      <c r="B31" s="61" t="s">
        <v>21</v>
      </c>
      <c r="C31" s="69" t="s">
        <v>48</v>
      </c>
      <c r="D31" s="77">
        <f>Teams+1</f>
        <v>7</v>
      </c>
      <c r="E31" s="74">
        <v>1</v>
      </c>
      <c r="F31" s="75">
        <f t="shared" ref="F31:F55" si="4">ROUNDUP(D31/E31,0)</f>
        <v>7</v>
      </c>
      <c r="G31" s="46" t="s">
        <v>2</v>
      </c>
      <c r="H31" s="47"/>
      <c r="I31" s="48"/>
      <c r="J31" s="49"/>
      <c r="K31" s="28">
        <f t="shared" si="3"/>
        <v>0</v>
      </c>
      <c r="L31" s="24">
        <f t="shared" si="0"/>
        <v>0</v>
      </c>
      <c r="M31" s="25">
        <f t="shared" si="1"/>
        <v>0</v>
      </c>
      <c r="N31" s="12"/>
    </row>
    <row r="32" spans="2:14" ht="25.5" x14ac:dyDescent="0.2">
      <c r="B32" s="61" t="s">
        <v>22</v>
      </c>
      <c r="C32" s="69" t="s">
        <v>48</v>
      </c>
      <c r="D32" s="77">
        <f>Teams+1</f>
        <v>7</v>
      </c>
      <c r="E32" s="74">
        <v>1</v>
      </c>
      <c r="F32" s="75">
        <f t="shared" si="4"/>
        <v>7</v>
      </c>
      <c r="G32" s="46" t="s">
        <v>2</v>
      </c>
      <c r="H32" s="47"/>
      <c r="I32" s="48"/>
      <c r="J32" s="49"/>
      <c r="K32" s="28">
        <f t="shared" si="3"/>
        <v>0</v>
      </c>
      <c r="L32" s="24">
        <f t="shared" si="0"/>
        <v>0</v>
      </c>
      <c r="M32" s="25">
        <f t="shared" si="1"/>
        <v>0</v>
      </c>
      <c r="N32" s="12"/>
    </row>
    <row r="33" spans="2:14" x14ac:dyDescent="0.2">
      <c r="B33" s="61" t="s">
        <v>68</v>
      </c>
      <c r="C33" s="69" t="s">
        <v>48</v>
      </c>
      <c r="D33" s="77">
        <f>Teams+1</f>
        <v>7</v>
      </c>
      <c r="E33" s="74">
        <v>1</v>
      </c>
      <c r="F33" s="75">
        <f t="shared" si="4"/>
        <v>7</v>
      </c>
      <c r="G33" s="46" t="s">
        <v>2</v>
      </c>
      <c r="H33" s="47"/>
      <c r="I33" s="48"/>
      <c r="J33" s="49"/>
      <c r="K33" s="28"/>
      <c r="L33" s="24"/>
      <c r="M33" s="25"/>
      <c r="N33" s="12"/>
    </row>
    <row r="34" spans="2:14" x14ac:dyDescent="0.2">
      <c r="B34" s="61" t="s">
        <v>23</v>
      </c>
      <c r="C34" s="69" t="s">
        <v>48</v>
      </c>
      <c r="D34" s="77">
        <f>(((SampleSize1+SampleSize2+SampleSize3)*Overage)+Training)/50</f>
        <v>20.8</v>
      </c>
      <c r="E34" s="74">
        <v>1</v>
      </c>
      <c r="F34" s="75">
        <f t="shared" si="4"/>
        <v>21</v>
      </c>
      <c r="G34" s="46" t="s">
        <v>2</v>
      </c>
      <c r="H34" s="47"/>
      <c r="I34" s="48"/>
      <c r="J34" s="49"/>
      <c r="K34" s="28">
        <f t="shared" si="3"/>
        <v>0</v>
      </c>
      <c r="L34" s="24">
        <f t="shared" si="0"/>
        <v>0</v>
      </c>
      <c r="M34" s="25">
        <f t="shared" si="1"/>
        <v>0</v>
      </c>
      <c r="N34" s="12"/>
    </row>
    <row r="35" spans="2:14" x14ac:dyDescent="0.2">
      <c r="B35" s="61" t="s">
        <v>24</v>
      </c>
      <c r="C35" s="69" t="s">
        <v>48</v>
      </c>
      <c r="D35" s="77">
        <f>(((SampleSize1+SampleSize2+SampleSize3)*Overage)+Training)</f>
        <v>1040</v>
      </c>
      <c r="E35" s="74">
        <v>200</v>
      </c>
      <c r="F35" s="75">
        <f t="shared" si="4"/>
        <v>6</v>
      </c>
      <c r="G35" s="46" t="s">
        <v>2</v>
      </c>
      <c r="H35" s="47"/>
      <c r="I35" s="48"/>
      <c r="J35" s="49"/>
      <c r="K35" s="28">
        <f t="shared" si="3"/>
        <v>0</v>
      </c>
      <c r="L35" s="24">
        <f t="shared" si="0"/>
        <v>0</v>
      </c>
      <c r="M35" s="25">
        <f t="shared" si="1"/>
        <v>0</v>
      </c>
      <c r="N35" s="12"/>
    </row>
    <row r="36" spans="2:14" x14ac:dyDescent="0.2">
      <c r="B36" s="61" t="s">
        <v>0</v>
      </c>
      <c r="C36" s="69" t="s">
        <v>48</v>
      </c>
      <c r="D36" s="77">
        <f>(((SampleSize1+SampleSize2+SampleSize3)*Overage)+Training)</f>
        <v>1040</v>
      </c>
      <c r="E36" s="74">
        <v>200</v>
      </c>
      <c r="F36" s="75">
        <f t="shared" si="4"/>
        <v>6</v>
      </c>
      <c r="G36" s="46" t="s">
        <v>2</v>
      </c>
      <c r="H36" s="47"/>
      <c r="I36" s="48"/>
      <c r="J36" s="49"/>
      <c r="K36" s="28">
        <f t="shared" si="3"/>
        <v>0</v>
      </c>
      <c r="L36" s="24">
        <f t="shared" si="0"/>
        <v>0</v>
      </c>
      <c r="M36" s="25">
        <f t="shared" si="1"/>
        <v>0</v>
      </c>
      <c r="N36" s="12"/>
    </row>
    <row r="37" spans="2:14" x14ac:dyDescent="0.2">
      <c r="B37" s="61" t="s">
        <v>25</v>
      </c>
      <c r="C37" s="69" t="s">
        <v>48</v>
      </c>
      <c r="D37" s="77">
        <f>(((SampleSize1+SampleSize2+SampleSize3)*Overage)+Training)</f>
        <v>1040</v>
      </c>
      <c r="E37" s="74">
        <v>50</v>
      </c>
      <c r="F37" s="75">
        <f t="shared" si="4"/>
        <v>21</v>
      </c>
      <c r="G37" s="46" t="s">
        <v>2</v>
      </c>
      <c r="H37" s="47"/>
      <c r="I37" s="48"/>
      <c r="J37" s="49"/>
      <c r="K37" s="28">
        <f t="shared" si="3"/>
        <v>0</v>
      </c>
      <c r="L37" s="24">
        <f t="shared" si="0"/>
        <v>0</v>
      </c>
      <c r="M37" s="25">
        <f t="shared" si="1"/>
        <v>0</v>
      </c>
      <c r="N37" s="12"/>
    </row>
    <row r="38" spans="2:14" x14ac:dyDescent="0.2">
      <c r="B38" s="56" t="s">
        <v>26</v>
      </c>
      <c r="C38" s="69" t="s">
        <v>48</v>
      </c>
      <c r="D38" s="77">
        <f>(Teams*4)+4</f>
        <v>28</v>
      </c>
      <c r="E38" s="74">
        <v>2</v>
      </c>
      <c r="F38" s="75">
        <f t="shared" si="4"/>
        <v>14</v>
      </c>
      <c r="G38" s="46" t="s">
        <v>2</v>
      </c>
      <c r="H38" s="47"/>
      <c r="I38" s="48"/>
      <c r="J38" s="49"/>
      <c r="K38" s="28">
        <f t="shared" si="3"/>
        <v>0</v>
      </c>
      <c r="L38" s="24">
        <f t="shared" si="0"/>
        <v>0</v>
      </c>
      <c r="M38" s="25">
        <f t="shared" si="1"/>
        <v>0</v>
      </c>
      <c r="N38" s="12"/>
    </row>
    <row r="39" spans="2:14" x14ac:dyDescent="0.2">
      <c r="B39" s="56" t="s">
        <v>27</v>
      </c>
      <c r="C39" s="69" t="s">
        <v>48</v>
      </c>
      <c r="D39" s="77">
        <f>(Teams*4)+4</f>
        <v>28</v>
      </c>
      <c r="E39" s="74">
        <v>2</v>
      </c>
      <c r="F39" s="75">
        <f t="shared" si="4"/>
        <v>14</v>
      </c>
      <c r="G39" s="46" t="s">
        <v>2</v>
      </c>
      <c r="H39" s="47"/>
      <c r="I39" s="48"/>
      <c r="J39" s="49"/>
      <c r="K39" s="28">
        <f t="shared" si="3"/>
        <v>0</v>
      </c>
      <c r="L39" s="24">
        <f t="shared" si="0"/>
        <v>0</v>
      </c>
      <c r="M39" s="25">
        <f t="shared" si="1"/>
        <v>0</v>
      </c>
      <c r="N39" s="12"/>
    </row>
    <row r="40" spans="2:14" x14ac:dyDescent="0.2">
      <c r="B40" s="56" t="s">
        <v>28</v>
      </c>
      <c r="C40" s="69" t="s">
        <v>48</v>
      </c>
      <c r="D40" s="77">
        <f>(((SampleSize1+SampleSize2+SampleSize3)*Overage)+Training)/100</f>
        <v>10.4</v>
      </c>
      <c r="E40" s="74">
        <v>100</v>
      </c>
      <c r="F40" s="75">
        <f t="shared" si="4"/>
        <v>1</v>
      </c>
      <c r="G40" s="46" t="s">
        <v>2</v>
      </c>
      <c r="H40" s="47"/>
      <c r="I40" s="48"/>
      <c r="J40" s="49"/>
      <c r="K40" s="28">
        <f t="shared" si="3"/>
        <v>0</v>
      </c>
      <c r="L40" s="24">
        <f t="shared" si="0"/>
        <v>0</v>
      </c>
      <c r="M40" s="25">
        <f t="shared" si="1"/>
        <v>0</v>
      </c>
      <c r="N40" s="12"/>
    </row>
    <row r="41" spans="2:14" x14ac:dyDescent="0.2">
      <c r="B41" s="56" t="s">
        <v>46</v>
      </c>
      <c r="C41" s="69" t="s">
        <v>48</v>
      </c>
      <c r="D41" s="77">
        <f>(((SampleSize1+SampleSize2+SampleSize3)*Overage)+Training)/30</f>
        <v>34.666666666666664</v>
      </c>
      <c r="E41" s="74">
        <v>10</v>
      </c>
      <c r="F41" s="75">
        <f t="shared" si="4"/>
        <v>4</v>
      </c>
      <c r="G41" s="46" t="s">
        <v>2</v>
      </c>
      <c r="H41" s="47"/>
      <c r="I41" s="48"/>
      <c r="J41" s="49"/>
      <c r="K41" s="28">
        <f t="shared" si="3"/>
        <v>0</v>
      </c>
      <c r="L41" s="24">
        <f t="shared" si="0"/>
        <v>0</v>
      </c>
      <c r="M41" s="25">
        <f t="shared" si="1"/>
        <v>0</v>
      </c>
      <c r="N41" s="12"/>
    </row>
    <row r="42" spans="2:14" x14ac:dyDescent="0.2">
      <c r="B42" s="56" t="s">
        <v>45</v>
      </c>
      <c r="C42" s="69" t="s">
        <v>48</v>
      </c>
      <c r="D42" s="77">
        <f>(Teams*3)*4</f>
        <v>72</v>
      </c>
      <c r="E42" s="74">
        <v>1</v>
      </c>
      <c r="F42" s="75">
        <f t="shared" si="4"/>
        <v>72</v>
      </c>
      <c r="G42" s="46" t="s">
        <v>2</v>
      </c>
      <c r="H42" s="47"/>
      <c r="I42" s="48"/>
      <c r="J42" s="49"/>
      <c r="K42" s="28">
        <f t="shared" si="3"/>
        <v>0</v>
      </c>
      <c r="L42" s="24">
        <f t="shared" si="0"/>
        <v>0</v>
      </c>
      <c r="M42" s="25">
        <f t="shared" si="1"/>
        <v>0</v>
      </c>
      <c r="N42" s="12"/>
    </row>
    <row r="43" spans="2:14" x14ac:dyDescent="0.2">
      <c r="B43" s="56" t="s">
        <v>29</v>
      </c>
      <c r="C43" s="69" t="s">
        <v>49</v>
      </c>
      <c r="D43" s="77">
        <f>Teams*2+2</f>
        <v>14</v>
      </c>
      <c r="E43" s="74">
        <v>10</v>
      </c>
      <c r="F43" s="75">
        <f t="shared" si="4"/>
        <v>2</v>
      </c>
      <c r="G43" s="46" t="s">
        <v>2</v>
      </c>
      <c r="H43" s="47"/>
      <c r="I43" s="48"/>
      <c r="J43" s="49"/>
      <c r="K43" s="28">
        <f t="shared" si="3"/>
        <v>0</v>
      </c>
      <c r="L43" s="24">
        <f t="shared" si="0"/>
        <v>0</v>
      </c>
      <c r="M43" s="25">
        <f t="shared" si="1"/>
        <v>0</v>
      </c>
      <c r="N43" s="12"/>
    </row>
    <row r="44" spans="2:14" x14ac:dyDescent="0.2">
      <c r="B44" s="56" t="s">
        <v>30</v>
      </c>
      <c r="C44" s="69" t="s">
        <v>49</v>
      </c>
      <c r="D44" s="77">
        <f>Teams+1</f>
        <v>7</v>
      </c>
      <c r="E44" s="74">
        <v>1</v>
      </c>
      <c r="F44" s="75">
        <f t="shared" si="4"/>
        <v>7</v>
      </c>
      <c r="G44" s="46" t="s">
        <v>2</v>
      </c>
      <c r="H44" s="47"/>
      <c r="I44" s="48"/>
      <c r="J44" s="49"/>
      <c r="K44" s="28">
        <f t="shared" si="3"/>
        <v>0</v>
      </c>
      <c r="L44" s="24">
        <f t="shared" si="0"/>
        <v>0</v>
      </c>
      <c r="M44" s="25">
        <f t="shared" si="1"/>
        <v>0</v>
      </c>
      <c r="N44" s="12"/>
    </row>
    <row r="45" spans="2:14" ht="25.5" x14ac:dyDescent="0.2">
      <c r="B45" s="60" t="s">
        <v>47</v>
      </c>
      <c r="C45" s="69" t="s">
        <v>49</v>
      </c>
      <c r="D45" s="77">
        <f>Teams+1</f>
        <v>7</v>
      </c>
      <c r="E45" s="74">
        <v>1</v>
      </c>
      <c r="F45" s="75">
        <f t="shared" si="4"/>
        <v>7</v>
      </c>
      <c r="G45" s="46" t="s">
        <v>2</v>
      </c>
      <c r="H45" s="47"/>
      <c r="I45" s="48"/>
      <c r="J45" s="49"/>
      <c r="K45" s="28">
        <f t="shared" si="3"/>
        <v>0</v>
      </c>
      <c r="L45" s="24">
        <f t="shared" si="0"/>
        <v>0</v>
      </c>
      <c r="M45" s="25">
        <f t="shared" si="1"/>
        <v>0</v>
      </c>
      <c r="N45" s="12"/>
    </row>
    <row r="46" spans="2:14" x14ac:dyDescent="0.2">
      <c r="B46" s="56" t="s">
        <v>31</v>
      </c>
      <c r="C46" s="69" t="s">
        <v>49</v>
      </c>
      <c r="D46" s="77">
        <f>Teams+2</f>
        <v>8</v>
      </c>
      <c r="E46" s="74">
        <v>1</v>
      </c>
      <c r="F46" s="75">
        <f t="shared" si="4"/>
        <v>8</v>
      </c>
      <c r="G46" s="46" t="s">
        <v>2</v>
      </c>
      <c r="H46" s="47"/>
      <c r="I46" s="48"/>
      <c r="J46" s="49"/>
      <c r="K46" s="28">
        <f t="shared" si="3"/>
        <v>0</v>
      </c>
      <c r="L46" s="24">
        <f t="shared" si="0"/>
        <v>0</v>
      </c>
      <c r="M46" s="25">
        <f t="shared" si="1"/>
        <v>0</v>
      </c>
      <c r="N46" s="12"/>
    </row>
    <row r="47" spans="2:14" x14ac:dyDescent="0.2">
      <c r="B47" s="60" t="s">
        <v>32</v>
      </c>
      <c r="C47" s="69" t="s">
        <v>49</v>
      </c>
      <c r="D47" s="77">
        <f>Teams+1</f>
        <v>7</v>
      </c>
      <c r="E47" s="74">
        <v>1</v>
      </c>
      <c r="F47" s="75">
        <f t="shared" si="4"/>
        <v>7</v>
      </c>
      <c r="G47" s="46" t="s">
        <v>2</v>
      </c>
      <c r="H47" s="47"/>
      <c r="I47" s="48"/>
      <c r="J47" s="49"/>
      <c r="K47" s="28">
        <f t="shared" si="3"/>
        <v>0</v>
      </c>
      <c r="L47" s="24">
        <f t="shared" si="0"/>
        <v>0</v>
      </c>
      <c r="M47" s="25">
        <f t="shared" si="1"/>
        <v>0</v>
      </c>
      <c r="N47" s="12"/>
    </row>
    <row r="48" spans="2:14" x14ac:dyDescent="0.2">
      <c r="B48" s="56" t="s">
        <v>33</v>
      </c>
      <c r="C48" s="69" t="s">
        <v>49</v>
      </c>
      <c r="D48" s="77">
        <f>Teams+1</f>
        <v>7</v>
      </c>
      <c r="E48" s="74">
        <v>1</v>
      </c>
      <c r="F48" s="75">
        <f t="shared" si="4"/>
        <v>7</v>
      </c>
      <c r="G48" s="46" t="s">
        <v>2</v>
      </c>
      <c r="H48" s="47"/>
      <c r="I48" s="48"/>
      <c r="J48" s="49"/>
      <c r="K48" s="28">
        <f t="shared" si="3"/>
        <v>0</v>
      </c>
      <c r="L48" s="24">
        <f t="shared" si="0"/>
        <v>0</v>
      </c>
      <c r="M48" s="25">
        <f t="shared" si="1"/>
        <v>0</v>
      </c>
      <c r="N48" s="12"/>
    </row>
    <row r="49" spans="1:130" x14ac:dyDescent="0.2">
      <c r="B49" s="60" t="s">
        <v>34</v>
      </c>
      <c r="C49" s="69" t="s">
        <v>49</v>
      </c>
      <c r="D49" s="77">
        <f>Teams+1</f>
        <v>7</v>
      </c>
      <c r="E49" s="74">
        <v>1</v>
      </c>
      <c r="F49" s="75">
        <f t="shared" si="4"/>
        <v>7</v>
      </c>
      <c r="G49" s="46" t="s">
        <v>2</v>
      </c>
      <c r="H49" s="47"/>
      <c r="I49" s="48"/>
      <c r="J49" s="49"/>
      <c r="K49" s="28">
        <f t="shared" si="3"/>
        <v>0</v>
      </c>
      <c r="L49" s="24">
        <f t="shared" si="0"/>
        <v>0</v>
      </c>
      <c r="M49" s="25">
        <f t="shared" si="1"/>
        <v>0</v>
      </c>
      <c r="N49" s="12"/>
    </row>
    <row r="50" spans="1:130" x14ac:dyDescent="0.2">
      <c r="B50" s="56" t="s">
        <v>35</v>
      </c>
      <c r="C50" s="69" t="s">
        <v>49</v>
      </c>
      <c r="D50" s="77">
        <f>Teams*5</f>
        <v>30</v>
      </c>
      <c r="E50" s="74">
        <v>1</v>
      </c>
      <c r="F50" s="75">
        <f t="shared" si="4"/>
        <v>30</v>
      </c>
      <c r="G50" s="46" t="s">
        <v>2</v>
      </c>
      <c r="H50" s="47"/>
      <c r="I50" s="48"/>
      <c r="J50" s="49"/>
      <c r="K50" s="28">
        <f t="shared" si="3"/>
        <v>0</v>
      </c>
      <c r="L50" s="24">
        <f t="shared" si="0"/>
        <v>0</v>
      </c>
      <c r="M50" s="25">
        <f t="shared" si="1"/>
        <v>0</v>
      </c>
      <c r="N50" s="12"/>
    </row>
    <row r="51" spans="1:130" x14ac:dyDescent="0.2">
      <c r="B51" s="56" t="s">
        <v>36</v>
      </c>
      <c r="C51" s="69" t="s">
        <v>49</v>
      </c>
      <c r="D51" s="77">
        <f>Teams*5</f>
        <v>30</v>
      </c>
      <c r="E51" s="74">
        <v>1</v>
      </c>
      <c r="F51" s="75">
        <f t="shared" si="4"/>
        <v>30</v>
      </c>
      <c r="G51" s="46" t="s">
        <v>2</v>
      </c>
      <c r="H51" s="47"/>
      <c r="I51" s="48"/>
      <c r="J51" s="49"/>
      <c r="K51" s="28">
        <f t="shared" si="3"/>
        <v>0</v>
      </c>
      <c r="L51" s="24">
        <f t="shared" si="0"/>
        <v>0</v>
      </c>
      <c r="M51" s="25">
        <f t="shared" si="1"/>
        <v>0</v>
      </c>
      <c r="N51" s="12"/>
    </row>
    <row r="52" spans="1:130" x14ac:dyDescent="0.2">
      <c r="B52" s="56" t="s">
        <v>37</v>
      </c>
      <c r="C52" s="69" t="s">
        <v>49</v>
      </c>
      <c r="D52" s="77">
        <f>Teams+2</f>
        <v>8</v>
      </c>
      <c r="E52" s="74">
        <v>1</v>
      </c>
      <c r="F52" s="75">
        <f t="shared" si="4"/>
        <v>8</v>
      </c>
      <c r="G52" s="46" t="s">
        <v>2</v>
      </c>
      <c r="H52" s="47"/>
      <c r="I52" s="48"/>
      <c r="J52" s="49"/>
      <c r="K52" s="28">
        <f t="shared" si="3"/>
        <v>0</v>
      </c>
      <c r="L52" s="24">
        <f t="shared" si="0"/>
        <v>0</v>
      </c>
      <c r="M52" s="25">
        <f t="shared" si="1"/>
        <v>0</v>
      </c>
      <c r="N52" s="12"/>
    </row>
    <row r="53" spans="1:130" x14ac:dyDescent="0.2">
      <c r="B53" s="56" t="s">
        <v>38</v>
      </c>
      <c r="C53" s="69" t="s">
        <v>49</v>
      </c>
      <c r="D53" s="77">
        <f>Teams+2</f>
        <v>8</v>
      </c>
      <c r="E53" s="74">
        <v>1</v>
      </c>
      <c r="F53" s="75">
        <f t="shared" si="4"/>
        <v>8</v>
      </c>
      <c r="G53" s="46" t="s">
        <v>2</v>
      </c>
      <c r="H53" s="47"/>
      <c r="I53" s="48"/>
      <c r="J53" s="49"/>
      <c r="K53" s="28">
        <f t="shared" si="3"/>
        <v>0</v>
      </c>
      <c r="L53" s="24">
        <f t="shared" si="0"/>
        <v>0</v>
      </c>
      <c r="M53" s="25">
        <f t="shared" si="1"/>
        <v>0</v>
      </c>
      <c r="N53" s="12"/>
    </row>
    <row r="54" spans="1:130" x14ac:dyDescent="0.2">
      <c r="B54" s="56" t="s">
        <v>39</v>
      </c>
      <c r="C54" s="69" t="s">
        <v>49</v>
      </c>
      <c r="D54" s="77">
        <f>Teams+2</f>
        <v>8</v>
      </c>
      <c r="E54" s="74">
        <v>1</v>
      </c>
      <c r="F54" s="75">
        <f t="shared" si="4"/>
        <v>8</v>
      </c>
      <c r="G54" s="46" t="s">
        <v>2</v>
      </c>
      <c r="H54" s="47"/>
      <c r="I54" s="48"/>
      <c r="J54" s="49"/>
      <c r="K54" s="28">
        <f t="shared" si="3"/>
        <v>0</v>
      </c>
      <c r="L54" s="24">
        <f t="shared" si="0"/>
        <v>0</v>
      </c>
      <c r="M54" s="25">
        <f t="shared" si="1"/>
        <v>0</v>
      </c>
      <c r="N54" s="12"/>
    </row>
    <row r="55" spans="1:130" ht="25.5" x14ac:dyDescent="0.2">
      <c r="B55" s="56" t="s">
        <v>40</v>
      </c>
      <c r="C55" s="69" t="s">
        <v>49</v>
      </c>
      <c r="D55" s="77">
        <f>Teams+2</f>
        <v>8</v>
      </c>
      <c r="E55" s="74">
        <v>1</v>
      </c>
      <c r="F55" s="75">
        <f t="shared" si="4"/>
        <v>8</v>
      </c>
      <c r="G55" s="46" t="s">
        <v>2</v>
      </c>
      <c r="H55" s="47"/>
      <c r="I55" s="48"/>
      <c r="J55" s="49"/>
      <c r="K55" s="28">
        <f t="shared" si="3"/>
        <v>0</v>
      </c>
      <c r="L55" s="24">
        <f t="shared" si="0"/>
        <v>0</v>
      </c>
      <c r="M55" s="25">
        <f t="shared" si="1"/>
        <v>0</v>
      </c>
      <c r="N55" s="12"/>
    </row>
    <row r="56" spans="1:130" x14ac:dyDescent="0.2">
      <c r="B56" s="62"/>
      <c r="C56" s="27"/>
      <c r="D56" s="78"/>
      <c r="E56" s="79"/>
      <c r="F56" s="78"/>
      <c r="G56" s="50" t="s">
        <v>4</v>
      </c>
      <c r="H56" s="51"/>
      <c r="I56" s="52"/>
      <c r="J56" s="53"/>
      <c r="K56" s="31">
        <f t="shared" si="3"/>
        <v>0</v>
      </c>
      <c r="L56" s="26">
        <f t="shared" si="0"/>
        <v>0</v>
      </c>
      <c r="M56" s="30">
        <f t="shared" si="1"/>
        <v>0</v>
      </c>
      <c r="N56" s="12"/>
    </row>
    <row r="57" spans="1:130" s="4" customFormat="1" x14ac:dyDescent="0.2">
      <c r="A57" s="3"/>
      <c r="B57" s="63"/>
      <c r="C57" s="33"/>
      <c r="D57" s="33"/>
      <c r="E57" s="34"/>
      <c r="F57" s="33"/>
      <c r="G57" s="35"/>
      <c r="H57" s="36"/>
      <c r="I57" s="37"/>
      <c r="J57" s="38"/>
      <c r="K57" s="36"/>
      <c r="L57" s="37"/>
      <c r="M57" s="38"/>
      <c r="N57" s="1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130" x14ac:dyDescent="0.2">
      <c r="B58" s="64" t="s">
        <v>41</v>
      </c>
      <c r="C58" s="6"/>
      <c r="D58" s="23"/>
      <c r="E58" s="32"/>
      <c r="F58" s="1"/>
      <c r="G58" s="1"/>
      <c r="H58" s="1"/>
      <c r="I58" s="1"/>
      <c r="J58" s="1"/>
      <c r="K58" s="39">
        <v>0</v>
      </c>
      <c r="L58" s="41">
        <v>0</v>
      </c>
      <c r="M58" s="40">
        <v>0</v>
      </c>
      <c r="N58" s="12"/>
    </row>
    <row r="59" spans="1:130" x14ac:dyDescent="0.2">
      <c r="B59" s="65" t="s">
        <v>3</v>
      </c>
      <c r="C59" s="17"/>
      <c r="D59" s="17"/>
      <c r="E59" s="17"/>
      <c r="F59" s="17"/>
      <c r="G59" s="17"/>
      <c r="H59" s="17"/>
      <c r="I59" s="17"/>
      <c r="J59" s="17"/>
      <c r="K59" s="29">
        <f>SUM(K18:K56)+K58</f>
        <v>0</v>
      </c>
      <c r="L59" s="26">
        <f>SUM(L18:L56)+L58</f>
        <v>0</v>
      </c>
      <c r="M59" s="30">
        <f>SUM(M18:M56)+M58</f>
        <v>0</v>
      </c>
      <c r="N59" s="12"/>
    </row>
    <row r="60" spans="1:130" x14ac:dyDescent="0.2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30" s="2" customFormat="1" ht="26.25" customHeight="1" x14ac:dyDescent="0.2">
      <c r="B61" s="54"/>
    </row>
    <row r="62" spans="1:130" x14ac:dyDescent="0.2">
      <c r="A62" s="12"/>
      <c r="B62" s="1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</row>
    <row r="63" spans="1:130" x14ac:dyDescent="0.2">
      <c r="A63" s="12"/>
      <c r="B63" s="1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</row>
    <row r="64" spans="1:130" x14ac:dyDescent="0.2">
      <c r="A64" s="12"/>
      <c r="B64" s="1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2"/>
      <c r="N64" s="2"/>
      <c r="V64" s="5"/>
      <c r="W64" s="5"/>
      <c r="X64" s="5"/>
      <c r="Y64" s="5"/>
      <c r="Z64" s="5"/>
    </row>
    <row r="65" spans="1:129" x14ac:dyDescent="0.2">
      <c r="A65" s="12"/>
      <c r="B65" s="1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"/>
      <c r="N65" s="2"/>
      <c r="V65" s="5"/>
      <c r="W65" s="5"/>
      <c r="X65" s="5"/>
      <c r="Y65" s="5"/>
      <c r="Z65" s="5"/>
    </row>
    <row r="66" spans="1:129" x14ac:dyDescent="0.2">
      <c r="A66" s="12"/>
      <c r="B66" s="1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"/>
      <c r="N66" s="3"/>
      <c r="V66" s="5"/>
      <c r="W66" s="5"/>
      <c r="X66" s="5"/>
      <c r="Y66" s="5"/>
      <c r="Z66" s="5"/>
    </row>
    <row r="67" spans="1:129" x14ac:dyDescent="0.2">
      <c r="A67" s="12"/>
      <c r="B67" s="1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"/>
      <c r="N67" s="3"/>
      <c r="V67" s="5"/>
      <c r="W67" s="5"/>
      <c r="X67" s="5"/>
      <c r="Y67" s="5"/>
      <c r="Z67" s="5"/>
    </row>
    <row r="68" spans="1:129" x14ac:dyDescent="0.2">
      <c r="A68" s="12"/>
      <c r="B68" s="1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2"/>
      <c r="N68" s="3"/>
      <c r="V68" s="5"/>
      <c r="W68" s="5"/>
      <c r="X68" s="5"/>
      <c r="Y68" s="5"/>
      <c r="Z68" s="5"/>
    </row>
    <row r="69" spans="1:129" x14ac:dyDescent="0.2">
      <c r="A69" s="12"/>
      <c r="B69" s="1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3"/>
      <c r="N69" s="3"/>
      <c r="O69" s="3"/>
      <c r="P69" s="3"/>
      <c r="Q69" s="3"/>
      <c r="R69" s="3"/>
      <c r="S69" s="3"/>
      <c r="T69" s="3"/>
      <c r="U69" s="3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</row>
    <row r="70" spans="1:129" x14ac:dyDescent="0.2">
      <c r="A70" s="12"/>
      <c r="B70" s="1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2"/>
      <c r="N70" s="2"/>
      <c r="V70" s="5"/>
      <c r="W70" s="5"/>
      <c r="X70" s="5"/>
      <c r="Y70" s="5"/>
      <c r="Z70" s="5"/>
    </row>
    <row r="71" spans="1:129" x14ac:dyDescent="0.2">
      <c r="A71" s="12"/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"/>
      <c r="N71" s="2"/>
      <c r="V71" s="5"/>
      <c r="W71" s="5"/>
      <c r="X71" s="5"/>
      <c r="Y71" s="5"/>
      <c r="Z71" s="5"/>
    </row>
    <row r="72" spans="1:129" x14ac:dyDescent="0.2">
      <c r="A72" s="12"/>
      <c r="B72" s="1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"/>
      <c r="N72" s="2"/>
      <c r="V72" s="5"/>
      <c r="W72" s="5"/>
      <c r="X72" s="5"/>
      <c r="Y72" s="5"/>
      <c r="Z72" s="5"/>
    </row>
    <row r="73" spans="1:129" x14ac:dyDescent="0.2">
      <c r="A73" s="12"/>
      <c r="B73" s="1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2"/>
      <c r="N73" s="2"/>
      <c r="V73" s="5"/>
      <c r="W73" s="5"/>
      <c r="X73" s="5"/>
      <c r="Y73" s="5"/>
      <c r="Z73" s="5"/>
    </row>
    <row r="74" spans="1:129" x14ac:dyDescent="0.2">
      <c r="A74" s="12"/>
      <c r="B74" s="1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2"/>
      <c r="N74" s="2"/>
      <c r="V74" s="5"/>
      <c r="W74" s="5"/>
      <c r="X74" s="5"/>
      <c r="Y74" s="5"/>
      <c r="Z74" s="5"/>
    </row>
    <row r="75" spans="1:129" x14ac:dyDescent="0.2">
      <c r="A75" s="12"/>
      <c r="B75" s="1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"/>
      <c r="N75" s="2"/>
      <c r="V75" s="5"/>
      <c r="W75" s="5"/>
      <c r="X75" s="5"/>
      <c r="Y75" s="5"/>
      <c r="Z75" s="5"/>
    </row>
    <row r="76" spans="1:129" x14ac:dyDescent="0.2">
      <c r="A76" s="12"/>
      <c r="B76" s="1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2"/>
      <c r="N76" s="2"/>
      <c r="V76" s="5"/>
      <c r="W76" s="5"/>
      <c r="X76" s="5"/>
      <c r="Y76" s="5"/>
      <c r="Z76" s="5"/>
    </row>
    <row r="77" spans="1:129" x14ac:dyDescent="0.2">
      <c r="A77" s="12"/>
      <c r="B77" s="1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2"/>
      <c r="N77" s="2"/>
      <c r="V77" s="5"/>
      <c r="W77" s="5"/>
      <c r="X77" s="5"/>
      <c r="Y77" s="5"/>
      <c r="Z77" s="5"/>
    </row>
    <row r="78" spans="1:129" x14ac:dyDescent="0.2">
      <c r="A78" s="12"/>
      <c r="B78" s="1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2"/>
      <c r="N78" s="3"/>
      <c r="V78" s="5"/>
      <c r="W78" s="5"/>
      <c r="X78" s="5"/>
      <c r="Y78" s="5"/>
      <c r="Z78" s="5"/>
    </row>
    <row r="79" spans="1:129" x14ac:dyDescent="0.2">
      <c r="A79" s="12"/>
      <c r="B79" s="1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2"/>
      <c r="N79" s="2"/>
      <c r="V79" s="5"/>
      <c r="W79" s="5"/>
      <c r="X79" s="5"/>
      <c r="Y79" s="5"/>
      <c r="Z79" s="5"/>
    </row>
    <row r="80" spans="1:129" x14ac:dyDescent="0.2">
      <c r="A80" s="12"/>
      <c r="B80" s="1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2"/>
      <c r="N80" s="2"/>
      <c r="V80" s="5"/>
      <c r="W80" s="5"/>
      <c r="X80" s="5"/>
      <c r="Y80" s="5"/>
      <c r="Z80" s="5"/>
    </row>
    <row r="81" spans="1:129" x14ac:dyDescent="0.2">
      <c r="A81" s="12"/>
      <c r="B81" s="1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2"/>
      <c r="N81" s="2"/>
      <c r="V81" s="5"/>
      <c r="W81" s="5"/>
      <c r="X81" s="5"/>
      <c r="Y81" s="5"/>
      <c r="Z81" s="5"/>
    </row>
    <row r="82" spans="1:129" x14ac:dyDescent="0.2">
      <c r="A82" s="12"/>
      <c r="B82" s="1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2"/>
      <c r="N82" s="2"/>
      <c r="V82" s="5"/>
      <c r="W82" s="5"/>
      <c r="X82" s="5"/>
      <c r="Y82" s="5"/>
      <c r="Z82" s="5"/>
    </row>
    <row r="83" spans="1:129" x14ac:dyDescent="0.2">
      <c r="A83" s="12"/>
      <c r="B83" s="1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2"/>
      <c r="N83" s="2"/>
      <c r="V83" s="5"/>
      <c r="W83" s="5"/>
      <c r="X83" s="5"/>
      <c r="Y83" s="5"/>
      <c r="Z83" s="5"/>
    </row>
    <row r="84" spans="1:129" x14ac:dyDescent="0.2">
      <c r="A84" s="12"/>
      <c r="B84" s="1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2"/>
      <c r="N84" s="2"/>
      <c r="V84" s="5"/>
      <c r="W84" s="5"/>
      <c r="X84" s="5"/>
      <c r="Y84" s="5"/>
      <c r="Z84" s="5"/>
    </row>
    <row r="85" spans="1:129" x14ac:dyDescent="0.2">
      <c r="A85" s="12"/>
      <c r="B85" s="1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2"/>
      <c r="N85" s="3"/>
      <c r="V85" s="5"/>
      <c r="W85" s="5"/>
      <c r="X85" s="5"/>
      <c r="Y85" s="5"/>
      <c r="Z85" s="5"/>
    </row>
    <row r="86" spans="1:129" x14ac:dyDescent="0.2">
      <c r="A86" s="12"/>
      <c r="B86" s="1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2"/>
      <c r="N86" s="3"/>
      <c r="V86" s="5"/>
      <c r="W86" s="5"/>
      <c r="X86" s="5"/>
      <c r="Y86" s="5"/>
      <c r="Z86" s="5"/>
    </row>
    <row r="87" spans="1:129" x14ac:dyDescent="0.2">
      <c r="A87" s="12"/>
      <c r="B87" s="1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2"/>
      <c r="N87" s="2"/>
      <c r="V87" s="5"/>
      <c r="W87" s="5"/>
      <c r="X87" s="5"/>
      <c r="Y87" s="5"/>
      <c r="Z87" s="5"/>
    </row>
    <row r="88" spans="1:129" x14ac:dyDescent="0.2">
      <c r="A88" s="12"/>
      <c r="B88" s="1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2"/>
      <c r="N88" s="2"/>
      <c r="V88" s="5"/>
      <c r="W88" s="5"/>
      <c r="X88" s="5"/>
      <c r="Y88" s="5"/>
      <c r="Z88" s="5"/>
    </row>
    <row r="89" spans="1:129" x14ac:dyDescent="0.2">
      <c r="A89" s="12"/>
      <c r="B89" s="1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3"/>
      <c r="N89" s="3"/>
      <c r="O89" s="3"/>
      <c r="P89" s="3"/>
      <c r="Q89" s="3"/>
      <c r="R89" s="3"/>
      <c r="S89" s="3"/>
      <c r="T89" s="3"/>
      <c r="U89" s="3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</row>
    <row r="90" spans="1:129" x14ac:dyDescent="0.2">
      <c r="A90" s="12"/>
      <c r="B90" s="1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2"/>
      <c r="N90" s="2"/>
      <c r="V90" s="5"/>
      <c r="W90" s="5"/>
      <c r="X90" s="5"/>
      <c r="Y90" s="5"/>
      <c r="Z90" s="5"/>
    </row>
    <row r="91" spans="1:129" x14ac:dyDescent="0.2">
      <c r="A91" s="12"/>
      <c r="B91" s="1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2"/>
      <c r="N91" s="2"/>
      <c r="V91" s="5"/>
      <c r="W91" s="5"/>
      <c r="X91" s="5"/>
      <c r="Y91" s="5"/>
      <c r="Z91" s="5"/>
    </row>
    <row r="92" spans="1:129" x14ac:dyDescent="0.2">
      <c r="A92" s="12"/>
      <c r="B92" s="1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2"/>
      <c r="N92" s="2"/>
      <c r="V92" s="5"/>
      <c r="W92" s="5"/>
      <c r="X92" s="5"/>
      <c r="Y92" s="5"/>
      <c r="Z92" s="5"/>
    </row>
    <row r="93" spans="1:129" x14ac:dyDescent="0.2">
      <c r="A93" s="12"/>
      <c r="B93" s="1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2"/>
      <c r="N93" s="9"/>
    </row>
    <row r="94" spans="1:129" x14ac:dyDescent="0.2">
      <c r="A94" s="12"/>
      <c r="B94" s="16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2"/>
      <c r="N94" s="9"/>
    </row>
    <row r="95" spans="1:129" x14ac:dyDescent="0.2">
      <c r="B95" s="54"/>
      <c r="C95" s="2"/>
      <c r="D95" s="2"/>
      <c r="E95" s="8"/>
      <c r="F95" s="2"/>
      <c r="G95" s="2"/>
      <c r="H95" s="2"/>
      <c r="I95" s="2"/>
      <c r="J95" s="2"/>
      <c r="K95" s="2"/>
      <c r="L95" s="2"/>
      <c r="M95" s="2"/>
      <c r="N95" s="9"/>
    </row>
    <row r="96" spans="1:129" x14ac:dyDescent="0.2">
      <c r="B96" s="54"/>
      <c r="C96" s="2"/>
      <c r="D96" s="2"/>
      <c r="E96" s="8"/>
      <c r="F96" s="2"/>
      <c r="G96" s="2"/>
      <c r="H96" s="2"/>
      <c r="I96" s="2"/>
      <c r="J96" s="2"/>
      <c r="K96" s="2"/>
      <c r="L96" s="2"/>
      <c r="M96" s="2"/>
      <c r="N96" s="9"/>
    </row>
    <row r="97" spans="2:14" x14ac:dyDescent="0.2">
      <c r="B97" s="54"/>
      <c r="C97" s="2"/>
      <c r="D97" s="2"/>
      <c r="E97" s="8"/>
      <c r="F97" s="2"/>
      <c r="G97" s="2"/>
      <c r="H97" s="2"/>
      <c r="I97" s="2"/>
      <c r="J97" s="2"/>
      <c r="K97" s="2"/>
      <c r="L97" s="2"/>
      <c r="M97" s="2"/>
      <c r="N97" s="9"/>
    </row>
    <row r="98" spans="2:14" x14ac:dyDescent="0.2">
      <c r="B98" s="54"/>
      <c r="C98" s="2"/>
      <c r="D98" s="2"/>
      <c r="E98" s="8"/>
      <c r="F98" s="2"/>
      <c r="G98" s="2"/>
      <c r="H98" s="2"/>
      <c r="I98" s="2"/>
      <c r="J98" s="2"/>
      <c r="K98" s="2"/>
      <c r="L98" s="2"/>
      <c r="M98" s="2"/>
      <c r="N98" s="9"/>
    </row>
    <row r="99" spans="2:14" x14ac:dyDescent="0.2">
      <c r="B99" s="54"/>
      <c r="C99" s="2"/>
      <c r="D99" s="2"/>
      <c r="E99" s="8"/>
      <c r="F99" s="2"/>
      <c r="G99" s="2"/>
      <c r="H99" s="2"/>
      <c r="I99" s="2"/>
      <c r="J99" s="2"/>
      <c r="K99" s="2"/>
      <c r="L99" s="2"/>
      <c r="M99" s="2"/>
      <c r="N99" s="9"/>
    </row>
    <row r="100" spans="2:14" x14ac:dyDescent="0.2">
      <c r="B100" s="54"/>
      <c r="C100" s="2"/>
      <c r="D100" s="2"/>
      <c r="E100" s="8"/>
      <c r="F100" s="2"/>
      <c r="G100" s="2"/>
      <c r="H100" s="2"/>
      <c r="I100" s="2"/>
      <c r="J100" s="2"/>
      <c r="K100" s="2"/>
      <c r="L100" s="2"/>
      <c r="M100" s="2"/>
      <c r="N100" s="9"/>
    </row>
    <row r="101" spans="2:14" x14ac:dyDescent="0.2">
      <c r="B101" s="54"/>
      <c r="C101" s="2"/>
      <c r="D101" s="2"/>
      <c r="E101" s="8"/>
      <c r="F101" s="2"/>
      <c r="G101" s="2"/>
      <c r="H101" s="2"/>
      <c r="I101" s="2"/>
      <c r="J101" s="2"/>
      <c r="K101" s="2"/>
      <c r="L101" s="2"/>
      <c r="M101" s="2"/>
      <c r="N101" s="9"/>
    </row>
    <row r="102" spans="2:14" x14ac:dyDescent="0.2">
      <c r="B102" s="54"/>
      <c r="C102" s="2"/>
      <c r="D102" s="2"/>
      <c r="E102" s="8"/>
      <c r="F102" s="2"/>
      <c r="G102" s="2"/>
      <c r="H102" s="2"/>
      <c r="I102" s="2"/>
      <c r="J102" s="2"/>
      <c r="K102" s="2"/>
      <c r="L102" s="2"/>
      <c r="M102" s="2"/>
      <c r="N102" s="9"/>
    </row>
    <row r="103" spans="2:14" x14ac:dyDescent="0.2">
      <c r="B103" s="54"/>
      <c r="C103" s="2"/>
      <c r="D103" s="2"/>
      <c r="E103" s="8"/>
      <c r="F103" s="2"/>
      <c r="G103" s="2"/>
      <c r="H103" s="2"/>
      <c r="I103" s="2"/>
      <c r="J103" s="2"/>
      <c r="K103" s="2"/>
      <c r="L103" s="2"/>
      <c r="M103" s="2"/>
      <c r="N103" s="9"/>
    </row>
    <row r="104" spans="2:14" x14ac:dyDescent="0.2">
      <c r="B104" s="54"/>
      <c r="C104" s="2"/>
      <c r="D104" s="2"/>
      <c r="E104" s="8"/>
      <c r="F104" s="2"/>
      <c r="G104" s="2"/>
      <c r="H104" s="2"/>
      <c r="I104" s="2"/>
      <c r="J104" s="2"/>
      <c r="K104" s="2"/>
      <c r="L104" s="2"/>
      <c r="M104" s="2"/>
      <c r="N104" s="9"/>
    </row>
    <row r="105" spans="2:14" x14ac:dyDescent="0.2">
      <c r="B105" s="54"/>
      <c r="C105" s="2"/>
      <c r="D105" s="2"/>
      <c r="E105" s="8"/>
      <c r="F105" s="2"/>
      <c r="G105" s="2"/>
      <c r="H105" s="2"/>
      <c r="I105" s="2"/>
      <c r="J105" s="2"/>
      <c r="K105" s="2"/>
      <c r="L105" s="2"/>
      <c r="M105" s="2"/>
      <c r="N105" s="9"/>
    </row>
    <row r="106" spans="2:14" x14ac:dyDescent="0.2">
      <c r="B106" s="54"/>
      <c r="C106" s="2"/>
      <c r="D106" s="2"/>
      <c r="E106" s="8"/>
      <c r="F106" s="2"/>
      <c r="G106" s="2"/>
      <c r="H106" s="2"/>
      <c r="I106" s="2"/>
      <c r="J106" s="2"/>
      <c r="K106" s="2"/>
      <c r="L106" s="2"/>
      <c r="M106" s="2"/>
      <c r="N106" s="9"/>
    </row>
    <row r="107" spans="2:14" x14ac:dyDescent="0.2">
      <c r="B107" s="54"/>
      <c r="C107" s="2"/>
      <c r="D107" s="2"/>
      <c r="E107" s="8"/>
      <c r="F107" s="2"/>
      <c r="G107" s="2"/>
      <c r="H107" s="2"/>
      <c r="I107" s="2"/>
      <c r="J107" s="2"/>
      <c r="K107" s="2"/>
      <c r="L107" s="2"/>
      <c r="M107" s="2"/>
      <c r="N107" s="9"/>
    </row>
    <row r="108" spans="2:14" x14ac:dyDescent="0.2">
      <c r="B108" s="54"/>
      <c r="C108" s="2"/>
      <c r="D108" s="2"/>
      <c r="E108" s="8"/>
      <c r="F108" s="2"/>
      <c r="G108" s="2"/>
      <c r="H108" s="2"/>
      <c r="I108" s="2"/>
      <c r="J108" s="2"/>
      <c r="K108" s="2"/>
      <c r="L108" s="2"/>
      <c r="M108" s="2"/>
      <c r="N108" s="9"/>
    </row>
    <row r="109" spans="2:14" x14ac:dyDescent="0.2">
      <c r="B109" s="54"/>
      <c r="C109" s="2"/>
      <c r="D109" s="2"/>
      <c r="E109" s="8"/>
      <c r="F109" s="2"/>
      <c r="G109" s="2"/>
      <c r="H109" s="2"/>
      <c r="I109" s="2"/>
      <c r="J109" s="2"/>
      <c r="K109" s="2"/>
      <c r="L109" s="2"/>
      <c r="M109" s="2"/>
      <c r="N109" s="9"/>
    </row>
    <row r="110" spans="2:14" x14ac:dyDescent="0.2">
      <c r="B110" s="54"/>
      <c r="C110" s="2"/>
      <c r="D110" s="2"/>
      <c r="E110" s="8"/>
      <c r="F110" s="2"/>
      <c r="G110" s="2"/>
      <c r="H110" s="2"/>
      <c r="I110" s="2"/>
      <c r="J110" s="2"/>
      <c r="K110" s="2"/>
      <c r="L110" s="2"/>
      <c r="M110" s="2"/>
      <c r="N110" s="9"/>
    </row>
    <row r="111" spans="2:14" x14ac:dyDescent="0.2">
      <c r="B111" s="54"/>
      <c r="C111" s="2"/>
      <c r="D111" s="2"/>
      <c r="E111" s="8"/>
      <c r="F111" s="2"/>
      <c r="G111" s="2"/>
      <c r="H111" s="2"/>
      <c r="I111" s="2"/>
      <c r="J111" s="2"/>
      <c r="K111" s="2"/>
      <c r="L111" s="2"/>
      <c r="M111" s="2"/>
      <c r="N111" s="9"/>
    </row>
    <row r="112" spans="2:14" x14ac:dyDescent="0.2">
      <c r="B112" s="54"/>
      <c r="C112" s="2"/>
      <c r="D112" s="2"/>
      <c r="E112" s="8"/>
      <c r="F112" s="2"/>
      <c r="G112" s="2"/>
      <c r="H112" s="2"/>
      <c r="I112" s="2"/>
      <c r="J112" s="2"/>
      <c r="K112" s="2"/>
      <c r="L112" s="2"/>
      <c r="M112" s="2"/>
      <c r="N112" s="9"/>
    </row>
    <row r="113" spans="2:14" x14ac:dyDescent="0.2">
      <c r="B113" s="54"/>
      <c r="C113" s="2"/>
      <c r="D113" s="2"/>
      <c r="E113" s="8"/>
      <c r="F113" s="2"/>
      <c r="G113" s="2"/>
      <c r="H113" s="2"/>
      <c r="I113" s="2"/>
      <c r="J113" s="2"/>
      <c r="K113" s="2"/>
      <c r="L113" s="2"/>
      <c r="M113" s="2"/>
      <c r="N113" s="9"/>
    </row>
    <row r="114" spans="2:14" x14ac:dyDescent="0.2">
      <c r="B114" s="54"/>
      <c r="C114" s="2"/>
      <c r="D114" s="2"/>
      <c r="E114" s="8"/>
      <c r="F114" s="2"/>
      <c r="G114" s="2"/>
      <c r="H114" s="2"/>
      <c r="I114" s="2"/>
      <c r="J114" s="2"/>
      <c r="K114" s="2"/>
      <c r="L114" s="2"/>
      <c r="M114" s="2"/>
      <c r="N114" s="9"/>
    </row>
    <row r="115" spans="2:14" x14ac:dyDescent="0.2">
      <c r="B115" s="54"/>
      <c r="C115" s="2"/>
      <c r="D115" s="2"/>
      <c r="E115" s="8"/>
      <c r="F115" s="2"/>
      <c r="G115" s="2"/>
      <c r="H115" s="2"/>
      <c r="I115" s="2"/>
      <c r="J115" s="2"/>
      <c r="K115" s="2"/>
      <c r="L115" s="2"/>
      <c r="M115" s="2"/>
      <c r="N115" s="9"/>
    </row>
    <row r="116" spans="2:14" x14ac:dyDescent="0.2">
      <c r="B116" s="54"/>
      <c r="C116" s="2"/>
      <c r="D116" s="2"/>
      <c r="E116" s="8"/>
      <c r="F116" s="2"/>
      <c r="G116" s="2"/>
      <c r="H116" s="2"/>
      <c r="I116" s="2"/>
      <c r="J116" s="2"/>
      <c r="K116" s="2"/>
      <c r="L116" s="2"/>
      <c r="M116" s="2"/>
      <c r="N116" s="9"/>
    </row>
    <row r="117" spans="2:14" x14ac:dyDescent="0.2">
      <c r="B117" s="54"/>
      <c r="C117" s="2"/>
      <c r="D117" s="2"/>
      <c r="E117" s="8"/>
      <c r="F117" s="2"/>
      <c r="G117" s="2"/>
      <c r="H117" s="2"/>
      <c r="I117" s="2"/>
      <c r="J117" s="2"/>
      <c r="K117" s="2"/>
      <c r="L117" s="2"/>
      <c r="M117" s="2"/>
      <c r="N117" s="9"/>
    </row>
    <row r="118" spans="2:14" x14ac:dyDescent="0.2">
      <c r="B118" s="54"/>
      <c r="C118" s="2"/>
      <c r="D118" s="2"/>
      <c r="E118" s="8"/>
      <c r="F118" s="2"/>
      <c r="G118" s="2"/>
      <c r="H118" s="2"/>
      <c r="I118" s="2"/>
      <c r="J118" s="2"/>
      <c r="K118" s="2"/>
      <c r="L118" s="2"/>
      <c r="M118" s="2"/>
      <c r="N118" s="9"/>
    </row>
    <row r="119" spans="2:14" x14ac:dyDescent="0.2">
      <c r="B119" s="54"/>
      <c r="C119" s="2"/>
      <c r="D119" s="2"/>
      <c r="E119" s="8"/>
      <c r="F119" s="2"/>
      <c r="G119" s="2"/>
      <c r="H119" s="2"/>
      <c r="I119" s="2"/>
      <c r="J119" s="2"/>
      <c r="K119" s="2"/>
      <c r="L119" s="2"/>
      <c r="M119" s="2"/>
      <c r="N119" s="9"/>
    </row>
    <row r="120" spans="2:14" x14ac:dyDescent="0.2">
      <c r="B120" s="54"/>
      <c r="C120" s="2"/>
      <c r="D120" s="2"/>
      <c r="E120" s="8"/>
      <c r="F120" s="2"/>
      <c r="G120" s="2"/>
      <c r="H120" s="2"/>
      <c r="I120" s="2"/>
      <c r="J120" s="2"/>
      <c r="K120" s="2"/>
      <c r="L120" s="2"/>
      <c r="M120" s="2"/>
      <c r="N120" s="9"/>
    </row>
    <row r="121" spans="2:14" x14ac:dyDescent="0.2">
      <c r="B121" s="54"/>
      <c r="C121" s="2"/>
      <c r="D121" s="2"/>
      <c r="E121" s="8"/>
      <c r="F121" s="2"/>
      <c r="G121" s="2"/>
      <c r="H121" s="2"/>
      <c r="I121" s="2"/>
      <c r="J121" s="2"/>
      <c r="K121" s="2"/>
      <c r="L121" s="2"/>
      <c r="M121" s="2"/>
      <c r="N121" s="9"/>
    </row>
    <row r="122" spans="2:14" x14ac:dyDescent="0.2">
      <c r="B122" s="54"/>
      <c r="C122" s="2"/>
      <c r="D122" s="2"/>
      <c r="E122" s="8"/>
      <c r="F122" s="2"/>
      <c r="G122" s="2"/>
      <c r="H122" s="2"/>
      <c r="I122" s="2"/>
      <c r="J122" s="2"/>
      <c r="K122" s="2"/>
      <c r="L122" s="2"/>
      <c r="M122" s="2"/>
      <c r="N122" s="9"/>
    </row>
    <row r="123" spans="2:14" x14ac:dyDescent="0.2">
      <c r="B123" s="54"/>
      <c r="C123" s="2"/>
      <c r="D123" s="2"/>
      <c r="E123" s="8"/>
      <c r="F123" s="2"/>
      <c r="G123" s="2"/>
      <c r="H123" s="2"/>
      <c r="I123" s="2"/>
      <c r="J123" s="2"/>
      <c r="K123" s="2"/>
      <c r="L123" s="2"/>
      <c r="M123" s="2"/>
      <c r="N123" s="9"/>
    </row>
    <row r="124" spans="2:14" x14ac:dyDescent="0.2">
      <c r="B124" s="54"/>
      <c r="C124" s="2"/>
      <c r="D124" s="2"/>
      <c r="E124" s="8"/>
      <c r="F124" s="2"/>
      <c r="G124" s="2"/>
      <c r="H124" s="2"/>
      <c r="I124" s="2"/>
      <c r="J124" s="2"/>
      <c r="K124" s="2"/>
      <c r="L124" s="2"/>
      <c r="M124" s="2"/>
      <c r="N124" s="9"/>
    </row>
    <row r="125" spans="2:14" x14ac:dyDescent="0.2">
      <c r="B125" s="54"/>
      <c r="C125" s="2"/>
      <c r="D125" s="2"/>
      <c r="E125" s="8"/>
      <c r="F125" s="2"/>
      <c r="G125" s="2"/>
      <c r="H125" s="2"/>
      <c r="I125" s="2"/>
      <c r="J125" s="2"/>
      <c r="K125" s="2"/>
      <c r="L125" s="2"/>
      <c r="M125" s="2"/>
      <c r="N125" s="9"/>
    </row>
    <row r="126" spans="2:14" x14ac:dyDescent="0.2">
      <c r="B126" s="54"/>
      <c r="C126" s="2"/>
      <c r="D126" s="2"/>
      <c r="E126" s="8"/>
      <c r="F126" s="2"/>
      <c r="G126" s="2"/>
      <c r="H126" s="2"/>
      <c r="I126" s="2"/>
      <c r="J126" s="2"/>
      <c r="K126" s="2"/>
      <c r="L126" s="2"/>
      <c r="M126" s="2"/>
      <c r="N126" s="9"/>
    </row>
    <row r="127" spans="2:14" x14ac:dyDescent="0.2">
      <c r="B127" s="54"/>
      <c r="C127" s="2"/>
      <c r="D127" s="2"/>
      <c r="E127" s="8"/>
      <c r="F127" s="2"/>
      <c r="G127" s="2"/>
      <c r="H127" s="2"/>
      <c r="I127" s="2"/>
      <c r="J127" s="2"/>
      <c r="K127" s="2"/>
      <c r="L127" s="2"/>
      <c r="M127" s="2"/>
      <c r="N127" s="9"/>
    </row>
    <row r="128" spans="2:14" x14ac:dyDescent="0.2">
      <c r="B128" s="54"/>
      <c r="C128" s="2"/>
      <c r="D128" s="2"/>
      <c r="E128" s="8"/>
      <c r="F128" s="2"/>
      <c r="G128" s="2"/>
      <c r="H128" s="2"/>
      <c r="I128" s="2"/>
      <c r="J128" s="2"/>
      <c r="K128" s="2"/>
      <c r="L128" s="2"/>
      <c r="M128" s="2"/>
      <c r="N128" s="9"/>
    </row>
    <row r="129" spans="2:14" x14ac:dyDescent="0.2">
      <c r="B129" s="54"/>
      <c r="C129" s="2"/>
      <c r="D129" s="2"/>
      <c r="E129" s="8"/>
      <c r="F129" s="2"/>
      <c r="G129" s="2"/>
      <c r="H129" s="2"/>
      <c r="I129" s="2"/>
      <c r="J129" s="2"/>
      <c r="K129" s="2"/>
      <c r="L129" s="2"/>
      <c r="M129" s="2"/>
      <c r="N129" s="9"/>
    </row>
    <row r="130" spans="2:14" x14ac:dyDescent="0.2">
      <c r="B130" s="54"/>
      <c r="C130" s="2"/>
      <c r="D130" s="2"/>
      <c r="E130" s="8"/>
      <c r="F130" s="2"/>
      <c r="G130" s="2"/>
      <c r="H130" s="2"/>
      <c r="I130" s="2"/>
      <c r="J130" s="2"/>
      <c r="K130" s="2"/>
      <c r="L130" s="2"/>
      <c r="M130" s="2"/>
      <c r="N130" s="9"/>
    </row>
    <row r="131" spans="2:14" x14ac:dyDescent="0.2">
      <c r="B131" s="54"/>
      <c r="C131" s="2"/>
      <c r="D131" s="2"/>
      <c r="E131" s="8"/>
      <c r="F131" s="2"/>
      <c r="G131" s="2"/>
      <c r="H131" s="2"/>
      <c r="I131" s="2"/>
      <c r="J131" s="2"/>
      <c r="K131" s="2"/>
      <c r="L131" s="2"/>
      <c r="M131" s="2"/>
      <c r="N131" s="9"/>
    </row>
    <row r="132" spans="2:14" x14ac:dyDescent="0.2">
      <c r="B132" s="54"/>
      <c r="C132" s="2"/>
      <c r="D132" s="2"/>
      <c r="E132" s="8"/>
      <c r="F132" s="2"/>
      <c r="G132" s="2"/>
      <c r="H132" s="2"/>
      <c r="I132" s="2"/>
      <c r="J132" s="2"/>
      <c r="K132" s="2"/>
      <c r="L132" s="2"/>
      <c r="M132" s="2"/>
      <c r="N132" s="9"/>
    </row>
    <row r="133" spans="2:14" x14ac:dyDescent="0.2">
      <c r="B133" s="54"/>
      <c r="C133" s="2"/>
      <c r="D133" s="2"/>
      <c r="E133" s="8"/>
      <c r="F133" s="2"/>
      <c r="G133" s="2"/>
      <c r="H133" s="2"/>
      <c r="I133" s="2"/>
      <c r="J133" s="2"/>
      <c r="K133" s="2"/>
      <c r="L133" s="2"/>
      <c r="M133" s="2"/>
      <c r="N133" s="9"/>
    </row>
    <row r="134" spans="2:14" x14ac:dyDescent="0.2">
      <c r="B134" s="54"/>
      <c r="C134" s="2"/>
      <c r="D134" s="2"/>
      <c r="E134" s="8"/>
      <c r="F134" s="2"/>
      <c r="G134" s="2"/>
      <c r="H134" s="2"/>
      <c r="I134" s="2"/>
      <c r="J134" s="2"/>
      <c r="K134" s="2"/>
      <c r="L134" s="2"/>
      <c r="M134" s="2"/>
      <c r="N134" s="9"/>
    </row>
    <row r="135" spans="2:14" x14ac:dyDescent="0.2">
      <c r="B135" s="54"/>
      <c r="C135" s="2"/>
      <c r="D135" s="2"/>
      <c r="E135" s="8"/>
      <c r="F135" s="2"/>
      <c r="G135" s="2"/>
      <c r="H135" s="2"/>
      <c r="I135" s="2"/>
      <c r="J135" s="2"/>
      <c r="K135" s="2"/>
      <c r="L135" s="2"/>
      <c r="M135" s="2"/>
      <c r="N135" s="9"/>
    </row>
    <row r="136" spans="2:14" x14ac:dyDescent="0.2">
      <c r="B136" s="54"/>
      <c r="C136" s="2"/>
      <c r="D136" s="2"/>
      <c r="E136" s="8"/>
      <c r="F136" s="2"/>
      <c r="G136" s="2"/>
      <c r="H136" s="2"/>
      <c r="I136" s="2"/>
      <c r="J136" s="2"/>
      <c r="K136" s="2"/>
      <c r="L136" s="2"/>
      <c r="M136" s="2"/>
      <c r="N136" s="9"/>
    </row>
    <row r="137" spans="2:14" x14ac:dyDescent="0.2">
      <c r="B137" s="54"/>
      <c r="C137" s="2"/>
      <c r="D137" s="2"/>
      <c r="E137" s="8"/>
      <c r="F137" s="2"/>
      <c r="G137" s="2"/>
      <c r="H137" s="2"/>
      <c r="I137" s="2"/>
      <c r="J137" s="2"/>
      <c r="K137" s="2"/>
      <c r="L137" s="2"/>
      <c r="M137" s="2"/>
      <c r="N137" s="9"/>
    </row>
    <row r="138" spans="2:14" x14ac:dyDescent="0.2">
      <c r="B138" s="54"/>
      <c r="C138" s="2"/>
      <c r="D138" s="2"/>
      <c r="E138" s="8"/>
      <c r="F138" s="2"/>
      <c r="G138" s="2"/>
      <c r="H138" s="2"/>
      <c r="I138" s="2"/>
      <c r="J138" s="2"/>
      <c r="K138" s="2"/>
      <c r="L138" s="2"/>
      <c r="M138" s="2"/>
      <c r="N138" s="9"/>
    </row>
    <row r="139" spans="2:14" x14ac:dyDescent="0.2">
      <c r="B139" s="54"/>
      <c r="C139" s="2"/>
      <c r="D139" s="2"/>
      <c r="E139" s="8"/>
      <c r="F139" s="2"/>
      <c r="G139" s="2"/>
      <c r="H139" s="2"/>
      <c r="I139" s="2"/>
      <c r="J139" s="2"/>
      <c r="K139" s="2"/>
      <c r="L139" s="2"/>
      <c r="M139" s="2"/>
      <c r="N139" s="9"/>
    </row>
    <row r="140" spans="2:14" x14ac:dyDescent="0.2">
      <c r="B140" s="54"/>
      <c r="C140" s="2"/>
      <c r="D140" s="2"/>
      <c r="E140" s="8"/>
      <c r="F140" s="2"/>
      <c r="G140" s="2"/>
      <c r="H140" s="2"/>
      <c r="I140" s="2"/>
      <c r="J140" s="2"/>
      <c r="K140" s="2"/>
      <c r="L140" s="2"/>
      <c r="M140" s="2"/>
      <c r="N140" s="9"/>
    </row>
    <row r="141" spans="2:14" x14ac:dyDescent="0.2">
      <c r="B141" s="54"/>
      <c r="C141" s="2"/>
      <c r="D141" s="2"/>
      <c r="E141" s="8"/>
      <c r="F141" s="2"/>
      <c r="G141" s="2"/>
      <c r="H141" s="2"/>
      <c r="I141" s="2"/>
      <c r="J141" s="2"/>
      <c r="K141" s="2"/>
      <c r="L141" s="2"/>
      <c r="M141" s="2"/>
      <c r="N141" s="9"/>
    </row>
    <row r="142" spans="2:14" x14ac:dyDescent="0.2">
      <c r="B142" s="54"/>
      <c r="C142" s="2"/>
      <c r="D142" s="2"/>
      <c r="E142" s="8"/>
      <c r="F142" s="2"/>
      <c r="G142" s="2"/>
      <c r="H142" s="2"/>
      <c r="I142" s="2"/>
      <c r="J142" s="2"/>
      <c r="K142" s="2"/>
      <c r="L142" s="2"/>
      <c r="M142" s="2"/>
      <c r="N142" s="9"/>
    </row>
    <row r="143" spans="2:14" x14ac:dyDescent="0.2">
      <c r="B143" s="54"/>
      <c r="C143" s="2"/>
      <c r="D143" s="2"/>
      <c r="E143" s="8"/>
      <c r="F143" s="2"/>
      <c r="G143" s="2"/>
      <c r="H143" s="2"/>
      <c r="I143" s="2"/>
      <c r="J143" s="2"/>
      <c r="K143" s="2"/>
      <c r="L143" s="2"/>
      <c r="M143" s="2"/>
      <c r="N143" s="9"/>
    </row>
    <row r="144" spans="2:14" x14ac:dyDescent="0.2">
      <c r="B144" s="54"/>
      <c r="C144" s="2"/>
      <c r="D144" s="2"/>
      <c r="E144" s="8"/>
      <c r="F144" s="2"/>
      <c r="G144" s="2"/>
      <c r="H144" s="2"/>
      <c r="I144" s="2"/>
      <c r="J144" s="2"/>
      <c r="K144" s="2"/>
      <c r="L144" s="2"/>
      <c r="M144" s="2"/>
      <c r="N144" s="9"/>
    </row>
    <row r="145" spans="2:14" x14ac:dyDescent="0.2">
      <c r="B145" s="54"/>
      <c r="C145" s="2"/>
      <c r="D145" s="2"/>
      <c r="E145" s="8"/>
      <c r="F145" s="2"/>
      <c r="G145" s="2"/>
      <c r="H145" s="2"/>
      <c r="I145" s="2"/>
      <c r="J145" s="2"/>
      <c r="K145" s="2"/>
      <c r="L145" s="2"/>
      <c r="M145" s="2"/>
      <c r="N145" s="9"/>
    </row>
    <row r="146" spans="2:14" x14ac:dyDescent="0.2">
      <c r="B146" s="54"/>
      <c r="C146" s="2"/>
      <c r="D146" s="2"/>
      <c r="E146" s="8"/>
      <c r="F146" s="2"/>
      <c r="G146" s="2"/>
      <c r="H146" s="2"/>
      <c r="I146" s="2"/>
      <c r="J146" s="2"/>
      <c r="K146" s="2"/>
      <c r="L146" s="2"/>
      <c r="M146" s="2"/>
      <c r="N146" s="9"/>
    </row>
    <row r="147" spans="2:14" x14ac:dyDescent="0.2">
      <c r="B147" s="54"/>
      <c r="C147" s="2"/>
      <c r="D147" s="2"/>
      <c r="E147" s="8"/>
      <c r="F147" s="2"/>
      <c r="G147" s="2"/>
      <c r="H147" s="2"/>
      <c r="I147" s="2"/>
      <c r="J147" s="2"/>
      <c r="K147" s="2"/>
      <c r="L147" s="2"/>
      <c r="M147" s="2"/>
      <c r="N147" s="9"/>
    </row>
    <row r="148" spans="2:14" x14ac:dyDescent="0.2">
      <c r="B148" s="54"/>
      <c r="C148" s="2"/>
      <c r="D148" s="2"/>
      <c r="E148" s="8"/>
      <c r="F148" s="2"/>
      <c r="G148" s="2"/>
      <c r="H148" s="2"/>
      <c r="I148" s="2"/>
      <c r="J148" s="2"/>
      <c r="K148" s="2"/>
      <c r="L148" s="2"/>
      <c r="M148" s="2"/>
      <c r="N148" s="9"/>
    </row>
    <row r="149" spans="2:14" x14ac:dyDescent="0.2">
      <c r="B149" s="54"/>
      <c r="C149" s="2"/>
      <c r="D149" s="2"/>
      <c r="E149" s="8"/>
      <c r="F149" s="2"/>
      <c r="G149" s="2"/>
      <c r="H149" s="2"/>
      <c r="I149" s="2"/>
      <c r="J149" s="2"/>
      <c r="K149" s="2"/>
      <c r="L149" s="2"/>
      <c r="M149" s="2"/>
      <c r="N149" s="9"/>
    </row>
    <row r="556" spans="2:4" x14ac:dyDescent="0.2">
      <c r="B556" s="66"/>
      <c r="C556" s="7"/>
      <c r="D556" s="7"/>
    </row>
    <row r="557" spans="2:4" x14ac:dyDescent="0.2">
      <c r="B557" s="67"/>
      <c r="C557" s="4"/>
      <c r="D557" s="4"/>
    </row>
  </sheetData>
  <sheetProtection insertColumns="0" insertRows="0" sort="0"/>
  <autoFilter ref="B17:M56" xr:uid="{00000000-0009-0000-0000-000000000000}"/>
  <mergeCells count="4">
    <mergeCell ref="B2:M2"/>
    <mergeCell ref="B3:M3"/>
    <mergeCell ref="B5:C5"/>
    <mergeCell ref="B10:C10"/>
  </mergeCells>
  <phoneticPr fontId="0" type="noConversion"/>
  <conditionalFormatting sqref="K59:M59 L58 G18:M57">
    <cfRule type="cellIs" dxfId="5" priority="1" stopIfTrue="1" operator="equal">
      <formula>"Check!"</formula>
    </cfRule>
    <cfRule type="cellIs" dxfId="4" priority="2" stopIfTrue="1" operator="equal">
      <formula>"Local purchase"</formula>
    </cfRule>
    <cfRule type="cellIs" dxfId="3" priority="3" stopIfTrue="1" operator="equal">
      <formula>"Available"</formula>
    </cfRule>
  </conditionalFormatting>
  <dataValidations xWindow="393" yWindow="455" count="11">
    <dataValidation type="list" allowBlank="1" showInputMessage="1" showErrorMessage="1" sqref="B556:D560" xr:uid="{00000000-0002-0000-0000-000000000000}">
      <formula1>#REF!</formula1>
    </dataValidation>
    <dataValidation allowBlank="1" showInputMessage="1" showErrorMessage="1" promptTitle="Estimation surplus et gaspillage" prompt="Priere de saisir un chiffre decimal. Par exemple, si vous estimez que le surplus et le gaspillage combines sont egal a 40%, saisir 1,4._x000a__x000a_Les directives SENS sur HCR recommande d'utiliser un excedent en materiel de 40% afin de s'assurer de ne pas manquer" sqref="C15" xr:uid="{00000000-0002-0000-0000-000002000000}"/>
    <dataValidation type="whole" allowBlank="1" showInputMessage="1" showErrorMessage="1" promptTitle="Materiel dedie a la formation" prompt="Une allocation typique serait de 200" sqref="C14" xr:uid="{00000000-0002-0000-0000-000003000000}">
      <formula1>0</formula1>
      <formula2>500</formula2>
    </dataValidation>
    <dataValidation allowBlank="1" showInputMessage="1" showErrorMessage="1" promptTitle="Nom de l'enquete" prompt="Entrer le nom du camp ou le nom de la zone a enqueter" sqref="C6" xr:uid="{00000000-0002-0000-0000-000004000000}"/>
    <dataValidation allowBlank="1" showInputMessage="1" showErrorMessage="1" promptTitle="Periode de l'enquete" prompt="Saisir le mois et l'annee de collecte pour l'enquete (ex: Juin 2018)_x000a_" sqref="C7" xr:uid="{00000000-0002-0000-0000-000005000000}"/>
    <dataValidation allowBlank="1" showInputMessage="1" showErrorMessage="1" promptTitle="Nombre d'equipes" prompt="Saisir le nombre d'equipes d'enquete" sqref="C8" xr:uid="{00000000-0002-0000-0000-000006000000}"/>
    <dataValidation allowBlank="1" showInputMessage="1" showErrorMessage="1" promptTitle="Taille d'echantillon" prompt="Saisir la taille d'echantillon pour les autres groupes de population qui seront evaluees pour l'anemie" sqref="C13" xr:uid="{00000000-0002-0000-0000-000007000000}"/>
    <dataValidation allowBlank="1" showInputMessage="1" showErrorMessage="1" promptTitle="Taille d'echantillon" prompt="-Scenario anemie femmes 1: si scenario enfants 1 ou 3, diviser par 2 la taille de l'echantillon Anemie 1 (ligne 11) et saisir; si scenario enfants 2 ou 4, saisir echantillon Anemie 1_x000a__x000a_- Scenario anemie femmes 2: Saisir echantillon Anemie 1 (ligne 11)" sqref="C12" xr:uid="{00000000-0002-0000-0000-000008000000}"/>
    <dataValidation allowBlank="1" showInputMessage="1" showErrorMessage="1" promptTitle="Nombre d'enqueteurs" prompt="Saisir le nombre total d'enqueteurs" sqref="C9" xr:uid="{00000000-0002-0000-0000-000009000000}"/>
    <dataValidation allowBlank="1" showInputMessage="1" showErrorMessage="1" promptTitle="Taille d'echantillon" prompt="-Les scenarii anemie 1 ou 3 sont utilises: saisir la taille d'echantillon en nb d'enfants 6-59 mo, calculee avec ENA_x000a__x000a_-Les scenarii anemie 2 ou 4 sont utilises: diviser par 2 la taille d'echantillon en nb d'enfants 6-59 mo, calculee avec ENA" sqref="C11" xr:uid="{00000000-0002-0000-0000-00000A000000}"/>
    <dataValidation type="list" allowBlank="1" showInputMessage="1" showErrorMessage="1" sqref="G18:G57" xr:uid="{00000000-0002-0000-0000-000001000000}">
      <formula1>"Check!, Not Required, Available, On order, Shipped, Local purchase"</formula1>
    </dataValidation>
  </dataValidations>
  <pageMargins left="0.97" right="0.47244094488188981" top="0.62992125984251968" bottom="0.6692913385826772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3C2A-F5E0-4C52-A71D-F581959F3B77}">
  <dimension ref="A1:DZ557"/>
  <sheetViews>
    <sheetView workbookViewId="0">
      <selection activeCell="J10" sqref="J10"/>
    </sheetView>
  </sheetViews>
  <sheetFormatPr baseColWidth="10" defaultColWidth="9.140625" defaultRowHeight="15" x14ac:dyDescent="0.2"/>
  <cols>
    <col min="1" max="1" width="2.5703125" style="2" customWidth="1"/>
    <col min="2" max="2" width="41" style="68" customWidth="1"/>
    <col min="3" max="3" width="18.7109375" style="5" customWidth="1"/>
    <col min="4" max="4" width="13" style="5" bestFit="1" customWidth="1"/>
    <col min="5" max="5" width="8.5703125" style="10" customWidth="1"/>
    <col min="6" max="6" width="12.7109375" style="5" customWidth="1"/>
    <col min="7" max="7" width="11.7109375" style="5" bestFit="1" customWidth="1"/>
    <col min="8" max="10" width="10.85546875" style="5" customWidth="1"/>
    <col min="11" max="11" width="15.7109375" style="5" customWidth="1"/>
    <col min="12" max="12" width="16.42578125" style="5" customWidth="1"/>
    <col min="13" max="13" width="15.28515625" style="5" bestFit="1" customWidth="1"/>
    <col min="14" max="14" width="14.42578125" style="11" customWidth="1"/>
    <col min="15" max="18" width="9.140625" style="2"/>
    <col min="19" max="19" width="14.140625" style="2" customWidth="1"/>
    <col min="20" max="26" width="9.140625" style="2"/>
    <col min="27" max="16384" width="9.140625" style="5"/>
  </cols>
  <sheetData>
    <row r="1" spans="2:14" ht="10.5" customHeight="1" x14ac:dyDescent="0.2">
      <c r="B1" s="54"/>
      <c r="C1" s="2"/>
      <c r="D1" s="2"/>
      <c r="E1" s="8"/>
      <c r="F1" s="2"/>
      <c r="G1" s="2"/>
      <c r="H1" s="2"/>
      <c r="I1" s="2"/>
      <c r="J1" s="2"/>
      <c r="K1" s="2"/>
      <c r="L1" s="2"/>
      <c r="M1" s="2"/>
      <c r="N1" s="9"/>
    </row>
    <row r="2" spans="2:14" ht="18.75" x14ac:dyDescent="0.3">
      <c r="B2" s="80" t="s">
        <v>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8"/>
    </row>
    <row r="3" spans="2:14" x14ac:dyDescent="0.2">
      <c r="B3" s="81" t="s">
        <v>63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9"/>
    </row>
    <row r="4" spans="2:14" x14ac:dyDescent="0.2">
      <c r="B4" s="5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x14ac:dyDescent="0.2">
      <c r="B5" s="82" t="s">
        <v>6</v>
      </c>
      <c r="C5" s="83"/>
      <c r="D5"/>
      <c r="E5" s="12"/>
      <c r="F5" s="12"/>
      <c r="G5" s="12"/>
      <c r="H5" s="12"/>
      <c r="I5" s="12"/>
      <c r="J5" s="12"/>
      <c r="K5" s="13"/>
      <c r="L5" s="13"/>
      <c r="M5" s="13"/>
      <c r="N5" s="13"/>
    </row>
    <row r="6" spans="2:14" x14ac:dyDescent="0.2">
      <c r="B6" s="56" t="s">
        <v>64</v>
      </c>
      <c r="C6" s="72" t="s">
        <v>70</v>
      </c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</row>
    <row r="7" spans="2:14" x14ac:dyDescent="0.2">
      <c r="B7" s="56" t="s">
        <v>69</v>
      </c>
      <c r="C7" s="73" t="s">
        <v>72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</row>
    <row r="8" spans="2:14" x14ac:dyDescent="0.2">
      <c r="B8" s="56" t="s">
        <v>65</v>
      </c>
      <c r="C8" s="42">
        <v>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x14ac:dyDescent="0.2">
      <c r="B9" s="57" t="s">
        <v>66</v>
      </c>
      <c r="C9" s="43">
        <v>18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x14ac:dyDescent="0.2">
      <c r="B10" s="82" t="s">
        <v>67</v>
      </c>
      <c r="C10" s="8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4" x14ac:dyDescent="0.2">
      <c r="B11" s="56" t="s">
        <v>61</v>
      </c>
      <c r="C11" s="44">
        <v>300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2:14" ht="15.75" customHeight="1" x14ac:dyDescent="0.2">
      <c r="B12" s="56" t="s">
        <v>7</v>
      </c>
      <c r="C12" s="44">
        <v>150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2:14" x14ac:dyDescent="0.2">
      <c r="B13" s="56" t="s">
        <v>8</v>
      </c>
      <c r="C13" s="44">
        <v>0</v>
      </c>
      <c r="D13" s="12"/>
      <c r="E13" s="12"/>
      <c r="F13" s="12"/>
      <c r="G13" s="12"/>
      <c r="H13" s="12"/>
      <c r="I13" s="12"/>
      <c r="J13" s="12"/>
      <c r="L13" s="12"/>
      <c r="M13" s="12"/>
      <c r="N13" s="12"/>
    </row>
    <row r="14" spans="2:14" x14ac:dyDescent="0.2">
      <c r="B14" s="56" t="s">
        <v>62</v>
      </c>
      <c r="C14" s="45">
        <v>200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2:14" x14ac:dyDescent="0.2">
      <c r="B15" s="58" t="s">
        <v>9</v>
      </c>
      <c r="C15" s="71">
        <v>1.4</v>
      </c>
      <c r="D15" s="12"/>
      <c r="E15" s="12"/>
      <c r="F15" s="12"/>
      <c r="G15" s="12"/>
      <c r="H15" s="12"/>
      <c r="I15" s="12"/>
      <c r="K15" s="12"/>
      <c r="L15" s="12"/>
      <c r="M15" s="12"/>
      <c r="N15" s="12"/>
    </row>
    <row r="16" spans="2:14" x14ac:dyDescent="0.2">
      <c r="B16" s="59"/>
      <c r="C16" s="14"/>
      <c r="D16" s="15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2:14" ht="42.75" customHeight="1" x14ac:dyDescent="0.2">
      <c r="B17" s="19" t="s">
        <v>42</v>
      </c>
      <c r="C17" s="20" t="s">
        <v>51</v>
      </c>
      <c r="D17" s="20" t="s">
        <v>52</v>
      </c>
      <c r="E17" s="20" t="s">
        <v>53</v>
      </c>
      <c r="F17" s="20" t="s">
        <v>54</v>
      </c>
      <c r="G17" s="70" t="s">
        <v>1</v>
      </c>
      <c r="H17" s="19" t="s">
        <v>55</v>
      </c>
      <c r="I17" s="20" t="s">
        <v>56</v>
      </c>
      <c r="J17" s="22" t="s">
        <v>57</v>
      </c>
      <c r="K17" s="19" t="s">
        <v>58</v>
      </c>
      <c r="L17" s="20" t="s">
        <v>59</v>
      </c>
      <c r="M17" s="22" t="s">
        <v>60</v>
      </c>
      <c r="N17" s="16"/>
    </row>
    <row r="18" spans="2:14" x14ac:dyDescent="0.2">
      <c r="B18" s="60" t="s">
        <v>10</v>
      </c>
      <c r="C18" s="69" t="s">
        <v>50</v>
      </c>
      <c r="D18" s="77">
        <f>Teams+2</f>
        <v>8</v>
      </c>
      <c r="E18" s="74">
        <v>4</v>
      </c>
      <c r="F18" s="75">
        <f>ROUNDUP(D18/E18,0)</f>
        <v>2</v>
      </c>
      <c r="G18" s="46" t="s">
        <v>2</v>
      </c>
      <c r="H18" s="47"/>
      <c r="I18" s="48"/>
      <c r="J18" s="49"/>
      <c r="K18" s="28">
        <f>H18*F18</f>
        <v>0</v>
      </c>
      <c r="L18" s="24">
        <f t="shared" ref="L18:L56" si="0">I18*F18</f>
        <v>0</v>
      </c>
      <c r="M18" s="25">
        <f t="shared" ref="M18:M56" si="1">J18*F18</f>
        <v>0</v>
      </c>
      <c r="N18" s="12"/>
    </row>
    <row r="19" spans="2:14" ht="25.5" x14ac:dyDescent="0.2">
      <c r="B19" s="60" t="s">
        <v>43</v>
      </c>
      <c r="C19" s="69" t="s">
        <v>50</v>
      </c>
      <c r="D19" s="77">
        <v>1</v>
      </c>
      <c r="E19" s="74">
        <v>1</v>
      </c>
      <c r="F19" s="75">
        <v>1</v>
      </c>
      <c r="G19" s="46" t="s">
        <v>2</v>
      </c>
      <c r="H19" s="47"/>
      <c r="I19" s="48"/>
      <c r="J19" s="49"/>
      <c r="K19" s="28">
        <f>H20*F19</f>
        <v>0</v>
      </c>
      <c r="L19" s="24">
        <f t="shared" si="0"/>
        <v>0</v>
      </c>
      <c r="M19" s="25">
        <f t="shared" si="1"/>
        <v>0</v>
      </c>
      <c r="N19" s="12"/>
    </row>
    <row r="20" spans="2:14" x14ac:dyDescent="0.2">
      <c r="B20" s="60" t="s">
        <v>11</v>
      </c>
      <c r="C20" s="69" t="s">
        <v>50</v>
      </c>
      <c r="D20" s="77">
        <f>Teams+1</f>
        <v>7</v>
      </c>
      <c r="E20" s="74">
        <v>1</v>
      </c>
      <c r="F20" s="75">
        <f t="shared" ref="F20:F29" si="2">ROUNDUP(D20/E20,0)</f>
        <v>7</v>
      </c>
      <c r="G20" s="46" t="s">
        <v>2</v>
      </c>
      <c r="H20" s="47"/>
      <c r="I20" s="48"/>
      <c r="J20" s="49"/>
      <c r="K20" s="28">
        <f t="shared" ref="K20:K56" si="3">H20*F20</f>
        <v>0</v>
      </c>
      <c r="L20" s="24">
        <f t="shared" si="0"/>
        <v>0</v>
      </c>
      <c r="M20" s="25">
        <f t="shared" si="1"/>
        <v>0</v>
      </c>
      <c r="N20" s="12"/>
    </row>
    <row r="21" spans="2:14" x14ac:dyDescent="0.2">
      <c r="B21" s="56" t="s">
        <v>12</v>
      </c>
      <c r="C21" s="69" t="s">
        <v>50</v>
      </c>
      <c r="D21" s="76">
        <f>TeamMembers</f>
        <v>18</v>
      </c>
      <c r="E21" s="74">
        <v>1</v>
      </c>
      <c r="F21" s="75">
        <f t="shared" si="2"/>
        <v>18</v>
      </c>
      <c r="G21" s="46" t="s">
        <v>2</v>
      </c>
      <c r="H21" s="47"/>
      <c r="I21" s="48"/>
      <c r="J21" s="49"/>
      <c r="K21" s="28">
        <f t="shared" si="3"/>
        <v>0</v>
      </c>
      <c r="L21" s="24">
        <f t="shared" si="0"/>
        <v>0</v>
      </c>
      <c r="M21" s="25">
        <f t="shared" si="1"/>
        <v>0</v>
      </c>
      <c r="N21" s="12"/>
    </row>
    <row r="22" spans="2:14" x14ac:dyDescent="0.2">
      <c r="B22" s="60" t="s">
        <v>13</v>
      </c>
      <c r="C22" s="69" t="s">
        <v>50</v>
      </c>
      <c r="D22" s="77">
        <f>Teams*2</f>
        <v>12</v>
      </c>
      <c r="E22" s="74">
        <v>1</v>
      </c>
      <c r="F22" s="75">
        <f t="shared" si="2"/>
        <v>12</v>
      </c>
      <c r="G22" s="46" t="s">
        <v>2</v>
      </c>
      <c r="H22" s="47"/>
      <c r="I22" s="48"/>
      <c r="J22" s="49"/>
      <c r="K22" s="28">
        <f t="shared" si="3"/>
        <v>0</v>
      </c>
      <c r="L22" s="24">
        <f t="shared" si="0"/>
        <v>0</v>
      </c>
      <c r="M22" s="25">
        <f t="shared" si="1"/>
        <v>0</v>
      </c>
      <c r="N22" s="12"/>
    </row>
    <row r="23" spans="2:14" x14ac:dyDescent="0.2">
      <c r="B23" s="60" t="s">
        <v>44</v>
      </c>
      <c r="C23" s="69" t="s">
        <v>50</v>
      </c>
      <c r="D23" s="77">
        <f>Teams+2</f>
        <v>8</v>
      </c>
      <c r="E23" s="74">
        <v>1</v>
      </c>
      <c r="F23" s="75">
        <f t="shared" si="2"/>
        <v>8</v>
      </c>
      <c r="G23" s="46" t="s">
        <v>2</v>
      </c>
      <c r="H23" s="47"/>
      <c r="I23" s="48"/>
      <c r="J23" s="49"/>
      <c r="K23" s="28">
        <f t="shared" si="3"/>
        <v>0</v>
      </c>
      <c r="L23" s="24">
        <f t="shared" si="0"/>
        <v>0</v>
      </c>
      <c r="M23" s="25">
        <f t="shared" si="1"/>
        <v>0</v>
      </c>
      <c r="N23" s="12"/>
    </row>
    <row r="24" spans="2:14" x14ac:dyDescent="0.2">
      <c r="B24" s="56" t="s">
        <v>14</v>
      </c>
      <c r="C24" s="69" t="s">
        <v>48</v>
      </c>
      <c r="D24" s="77">
        <f>(((SampleSize1+SampleSize2+SampleSize3)*Overage)+Training)</f>
        <v>830</v>
      </c>
      <c r="E24" s="74">
        <v>100</v>
      </c>
      <c r="F24" s="75">
        <f>ROUNDUP(D24/E24,0)</f>
        <v>9</v>
      </c>
      <c r="G24" s="46" t="s">
        <v>2</v>
      </c>
      <c r="H24" s="47"/>
      <c r="I24" s="48"/>
      <c r="J24" s="49"/>
      <c r="K24" s="28">
        <f t="shared" si="3"/>
        <v>0</v>
      </c>
      <c r="L24" s="24">
        <f t="shared" si="0"/>
        <v>0</v>
      </c>
      <c r="M24" s="25">
        <f t="shared" si="1"/>
        <v>0</v>
      </c>
      <c r="N24" s="12"/>
    </row>
    <row r="25" spans="2:14" x14ac:dyDescent="0.2">
      <c r="B25" s="56" t="s">
        <v>16</v>
      </c>
      <c r="C25" s="69" t="s">
        <v>48</v>
      </c>
      <c r="D25" s="77">
        <f>(((SampleSize1+SampleSize2+SampleSize3)*Overage)+Training)*2</f>
        <v>1660</v>
      </c>
      <c r="E25" s="74">
        <v>100</v>
      </c>
      <c r="F25" s="75">
        <f>ROUNDUP(D25/E25,0)</f>
        <v>17</v>
      </c>
      <c r="G25" s="46" t="s">
        <v>2</v>
      </c>
      <c r="H25" s="47"/>
      <c r="I25" s="48"/>
      <c r="J25" s="49"/>
      <c r="K25" s="28">
        <f t="shared" si="3"/>
        <v>0</v>
      </c>
      <c r="L25" s="24">
        <f t="shared" si="0"/>
        <v>0</v>
      </c>
      <c r="M25" s="25">
        <f t="shared" si="1"/>
        <v>0</v>
      </c>
      <c r="N25" s="12"/>
    </row>
    <row r="26" spans="2:14" x14ac:dyDescent="0.2">
      <c r="B26" s="56" t="s">
        <v>15</v>
      </c>
      <c r="C26" s="69" t="s">
        <v>48</v>
      </c>
      <c r="D26" s="77">
        <f>(((SampleSize1+SampleSize2+SampleSize3)*Overage)+Training)*2</f>
        <v>1660</v>
      </c>
      <c r="E26" s="74">
        <v>100</v>
      </c>
      <c r="F26" s="75">
        <f>ROUNDUP(D26/E26,0)</f>
        <v>17</v>
      </c>
      <c r="G26" s="46" t="s">
        <v>2</v>
      </c>
      <c r="H26" s="47"/>
      <c r="I26" s="48"/>
      <c r="J26" s="49"/>
      <c r="K26" s="28">
        <f t="shared" si="3"/>
        <v>0</v>
      </c>
      <c r="L26" s="24">
        <f t="shared" si="0"/>
        <v>0</v>
      </c>
      <c r="M26" s="25">
        <f t="shared" si="1"/>
        <v>0</v>
      </c>
      <c r="N26" s="12"/>
    </row>
    <row r="27" spans="2:14" x14ac:dyDescent="0.2">
      <c r="B27" s="61" t="s">
        <v>17</v>
      </c>
      <c r="C27" s="69" t="s">
        <v>48</v>
      </c>
      <c r="D27" s="77">
        <f>1</f>
        <v>1</v>
      </c>
      <c r="E27" s="74">
        <v>1</v>
      </c>
      <c r="F27" s="75">
        <f>ROUNDUP(D27/E27,0)</f>
        <v>1</v>
      </c>
      <c r="G27" s="46" t="s">
        <v>2</v>
      </c>
      <c r="H27" s="47"/>
      <c r="I27" s="48"/>
      <c r="J27" s="49"/>
      <c r="K27" s="28">
        <f t="shared" si="3"/>
        <v>0</v>
      </c>
      <c r="L27" s="24">
        <f t="shared" si="0"/>
        <v>0</v>
      </c>
      <c r="M27" s="25">
        <f t="shared" si="1"/>
        <v>0</v>
      </c>
      <c r="N27" s="12"/>
    </row>
    <row r="28" spans="2:14" x14ac:dyDescent="0.2">
      <c r="B28" s="61" t="s">
        <v>18</v>
      </c>
      <c r="C28" s="69" t="s">
        <v>48</v>
      </c>
      <c r="D28" s="77">
        <f>1</f>
        <v>1</v>
      </c>
      <c r="E28" s="74">
        <v>1</v>
      </c>
      <c r="F28" s="75">
        <f t="shared" si="2"/>
        <v>1</v>
      </c>
      <c r="G28" s="46" t="s">
        <v>2</v>
      </c>
      <c r="H28" s="47"/>
      <c r="I28" s="48"/>
      <c r="J28" s="49"/>
      <c r="K28" s="28">
        <f t="shared" si="3"/>
        <v>0</v>
      </c>
      <c r="L28" s="24">
        <f t="shared" si="0"/>
        <v>0</v>
      </c>
      <c r="M28" s="25">
        <f t="shared" si="1"/>
        <v>0</v>
      </c>
      <c r="N28" s="12"/>
    </row>
    <row r="29" spans="2:14" x14ac:dyDescent="0.2">
      <c r="B29" s="61" t="s">
        <v>19</v>
      </c>
      <c r="C29" s="69" t="s">
        <v>48</v>
      </c>
      <c r="D29" s="77">
        <f>1</f>
        <v>1</v>
      </c>
      <c r="E29" s="74">
        <v>1</v>
      </c>
      <c r="F29" s="75">
        <f>ROUNDUP(D29/E29,0)</f>
        <v>1</v>
      </c>
      <c r="G29" s="46" t="s">
        <v>2</v>
      </c>
      <c r="H29" s="47"/>
      <c r="I29" s="48"/>
      <c r="J29" s="49"/>
      <c r="K29" s="28">
        <f t="shared" si="3"/>
        <v>0</v>
      </c>
      <c r="L29" s="24">
        <f t="shared" si="0"/>
        <v>0</v>
      </c>
      <c r="M29" s="25">
        <f t="shared" si="1"/>
        <v>0</v>
      </c>
      <c r="N29" s="12"/>
    </row>
    <row r="30" spans="2:14" x14ac:dyDescent="0.2">
      <c r="B30" s="61" t="s">
        <v>20</v>
      </c>
      <c r="C30" s="69" t="s">
        <v>48</v>
      </c>
      <c r="D30" s="77">
        <f>Teams+1</f>
        <v>7</v>
      </c>
      <c r="E30" s="74">
        <v>5</v>
      </c>
      <c r="F30" s="75">
        <f>ROUNDUP(D30/E30,0)+1</f>
        <v>3</v>
      </c>
      <c r="G30" s="46" t="s">
        <v>2</v>
      </c>
      <c r="H30" s="47"/>
      <c r="I30" s="48"/>
      <c r="J30" s="49"/>
      <c r="K30" s="28">
        <f t="shared" si="3"/>
        <v>0</v>
      </c>
      <c r="L30" s="24">
        <f t="shared" si="0"/>
        <v>0</v>
      </c>
      <c r="M30" s="25">
        <f t="shared" si="1"/>
        <v>0</v>
      </c>
      <c r="N30" s="12"/>
    </row>
    <row r="31" spans="2:14" x14ac:dyDescent="0.2">
      <c r="B31" s="61" t="s">
        <v>21</v>
      </c>
      <c r="C31" s="69" t="s">
        <v>48</v>
      </c>
      <c r="D31" s="77">
        <f>Teams+1</f>
        <v>7</v>
      </c>
      <c r="E31" s="74">
        <v>1</v>
      </c>
      <c r="F31" s="75">
        <f>ROUNDUP(D31/E31,0)</f>
        <v>7</v>
      </c>
      <c r="G31" s="46" t="s">
        <v>2</v>
      </c>
      <c r="H31" s="47"/>
      <c r="I31" s="48"/>
      <c r="J31" s="49"/>
      <c r="K31" s="28">
        <f t="shared" si="3"/>
        <v>0</v>
      </c>
      <c r="L31" s="24">
        <f t="shared" si="0"/>
        <v>0</v>
      </c>
      <c r="M31" s="25">
        <f t="shared" si="1"/>
        <v>0</v>
      </c>
      <c r="N31" s="12"/>
    </row>
    <row r="32" spans="2:14" ht="25.5" x14ac:dyDescent="0.2">
      <c r="B32" s="61" t="s">
        <v>22</v>
      </c>
      <c r="C32" s="69" t="s">
        <v>48</v>
      </c>
      <c r="D32" s="77">
        <f>Teams+1</f>
        <v>7</v>
      </c>
      <c r="E32" s="74">
        <v>1</v>
      </c>
      <c r="F32" s="75">
        <f>ROUNDUP(D32/E32,0)</f>
        <v>7</v>
      </c>
      <c r="G32" s="46" t="s">
        <v>2</v>
      </c>
      <c r="H32" s="47"/>
      <c r="I32" s="48"/>
      <c r="J32" s="49"/>
      <c r="K32" s="28">
        <f t="shared" si="3"/>
        <v>0</v>
      </c>
      <c r="L32" s="24">
        <f t="shared" si="0"/>
        <v>0</v>
      </c>
      <c r="M32" s="25">
        <f t="shared" si="1"/>
        <v>0</v>
      </c>
      <c r="N32" s="12"/>
    </row>
    <row r="33" spans="2:14" x14ac:dyDescent="0.2">
      <c r="B33" s="61" t="s">
        <v>68</v>
      </c>
      <c r="C33" s="69" t="s">
        <v>48</v>
      </c>
      <c r="D33" s="77">
        <f>Teams+1</f>
        <v>7</v>
      </c>
      <c r="E33" s="74">
        <v>1</v>
      </c>
      <c r="F33" s="75">
        <f>ROUNDUP(D33/E33,0)</f>
        <v>7</v>
      </c>
      <c r="G33" s="46" t="s">
        <v>2</v>
      </c>
      <c r="H33" s="47"/>
      <c r="I33" s="48"/>
      <c r="J33" s="49"/>
      <c r="K33" s="28"/>
      <c r="L33" s="24"/>
      <c r="M33" s="25"/>
      <c r="N33" s="12"/>
    </row>
    <row r="34" spans="2:14" x14ac:dyDescent="0.2">
      <c r="B34" s="61" t="s">
        <v>23</v>
      </c>
      <c r="C34" s="69" t="s">
        <v>48</v>
      </c>
      <c r="D34" s="77">
        <f>(((SampleSize1+SampleSize2+SampleSize3)*Overage)+Training)/50</f>
        <v>16.600000000000001</v>
      </c>
      <c r="E34" s="74">
        <v>1</v>
      </c>
      <c r="F34" s="75">
        <f>ROUNDUP(D34/E34,0)</f>
        <v>17</v>
      </c>
      <c r="G34" s="46" t="s">
        <v>2</v>
      </c>
      <c r="H34" s="47"/>
      <c r="I34" s="48"/>
      <c r="J34" s="49"/>
      <c r="K34" s="28">
        <f t="shared" si="3"/>
        <v>0</v>
      </c>
      <c r="L34" s="24">
        <f t="shared" si="0"/>
        <v>0</v>
      </c>
      <c r="M34" s="25">
        <f t="shared" si="1"/>
        <v>0</v>
      </c>
      <c r="N34" s="12"/>
    </row>
    <row r="35" spans="2:14" x14ac:dyDescent="0.2">
      <c r="B35" s="61" t="s">
        <v>24</v>
      </c>
      <c r="C35" s="69" t="s">
        <v>48</v>
      </c>
      <c r="D35" s="77">
        <f>(((SampleSize1+SampleSize2+SampleSize3)*Overage)+Training)</f>
        <v>830</v>
      </c>
      <c r="E35" s="74">
        <v>200</v>
      </c>
      <c r="F35" s="75">
        <f>ROUNDUP(D35/E35,0)</f>
        <v>5</v>
      </c>
      <c r="G35" s="46" t="s">
        <v>2</v>
      </c>
      <c r="H35" s="47"/>
      <c r="I35" s="48"/>
      <c r="J35" s="49"/>
      <c r="K35" s="28">
        <f t="shared" si="3"/>
        <v>0</v>
      </c>
      <c r="L35" s="24">
        <f t="shared" si="0"/>
        <v>0</v>
      </c>
      <c r="M35" s="25">
        <f t="shared" si="1"/>
        <v>0</v>
      </c>
      <c r="N35" s="12"/>
    </row>
    <row r="36" spans="2:14" x14ac:dyDescent="0.2">
      <c r="B36" s="61" t="s">
        <v>0</v>
      </c>
      <c r="C36" s="69" t="s">
        <v>48</v>
      </c>
      <c r="D36" s="77">
        <f>(((SampleSize1+SampleSize2+SampleSize3)*Overage)+Training)</f>
        <v>830</v>
      </c>
      <c r="E36" s="74">
        <v>200</v>
      </c>
      <c r="F36" s="75">
        <f>ROUNDUP(D36/E36,0)</f>
        <v>5</v>
      </c>
      <c r="G36" s="46" t="s">
        <v>2</v>
      </c>
      <c r="H36" s="47"/>
      <c r="I36" s="48"/>
      <c r="J36" s="49"/>
      <c r="K36" s="28">
        <f t="shared" si="3"/>
        <v>0</v>
      </c>
      <c r="L36" s="24">
        <f t="shared" si="0"/>
        <v>0</v>
      </c>
      <c r="M36" s="25">
        <f t="shared" si="1"/>
        <v>0</v>
      </c>
      <c r="N36" s="12"/>
    </row>
    <row r="37" spans="2:14" x14ac:dyDescent="0.2">
      <c r="B37" s="61" t="s">
        <v>25</v>
      </c>
      <c r="C37" s="69" t="s">
        <v>48</v>
      </c>
      <c r="D37" s="77">
        <f>(((SampleSize1+SampleSize2+SampleSize3)*Overage)+Training)</f>
        <v>830</v>
      </c>
      <c r="E37" s="74">
        <v>50</v>
      </c>
      <c r="F37" s="75">
        <f>ROUNDUP(D37/E37,0)</f>
        <v>17</v>
      </c>
      <c r="G37" s="46" t="s">
        <v>2</v>
      </c>
      <c r="H37" s="47"/>
      <c r="I37" s="48"/>
      <c r="J37" s="49"/>
      <c r="K37" s="28">
        <f t="shared" si="3"/>
        <v>0</v>
      </c>
      <c r="L37" s="24">
        <f t="shared" si="0"/>
        <v>0</v>
      </c>
      <c r="M37" s="25">
        <f t="shared" si="1"/>
        <v>0</v>
      </c>
      <c r="N37" s="12"/>
    </row>
    <row r="38" spans="2:14" x14ac:dyDescent="0.2">
      <c r="B38" s="56" t="s">
        <v>26</v>
      </c>
      <c r="C38" s="69" t="s">
        <v>48</v>
      </c>
      <c r="D38" s="77">
        <f>(Teams*4)+4</f>
        <v>28</v>
      </c>
      <c r="E38" s="74">
        <v>2</v>
      </c>
      <c r="F38" s="75">
        <f>ROUNDUP(D38/E38,0)</f>
        <v>14</v>
      </c>
      <c r="G38" s="46" t="s">
        <v>2</v>
      </c>
      <c r="H38" s="47"/>
      <c r="I38" s="48"/>
      <c r="J38" s="49"/>
      <c r="K38" s="28">
        <f t="shared" si="3"/>
        <v>0</v>
      </c>
      <c r="L38" s="24">
        <f t="shared" si="0"/>
        <v>0</v>
      </c>
      <c r="M38" s="25">
        <f t="shared" si="1"/>
        <v>0</v>
      </c>
      <c r="N38" s="12"/>
    </row>
    <row r="39" spans="2:14" x14ac:dyDescent="0.2">
      <c r="B39" s="56" t="s">
        <v>27</v>
      </c>
      <c r="C39" s="69" t="s">
        <v>48</v>
      </c>
      <c r="D39" s="77">
        <f>(Teams*4)+4</f>
        <v>28</v>
      </c>
      <c r="E39" s="74">
        <v>2</v>
      </c>
      <c r="F39" s="75">
        <f>ROUNDUP(D39/E39,0)</f>
        <v>14</v>
      </c>
      <c r="G39" s="46" t="s">
        <v>2</v>
      </c>
      <c r="H39" s="47"/>
      <c r="I39" s="48"/>
      <c r="J39" s="49"/>
      <c r="K39" s="28">
        <f t="shared" si="3"/>
        <v>0</v>
      </c>
      <c r="L39" s="24">
        <f t="shared" si="0"/>
        <v>0</v>
      </c>
      <c r="M39" s="25">
        <f t="shared" si="1"/>
        <v>0</v>
      </c>
      <c r="N39" s="12"/>
    </row>
    <row r="40" spans="2:14" x14ac:dyDescent="0.2">
      <c r="B40" s="56" t="s">
        <v>28</v>
      </c>
      <c r="C40" s="69" t="s">
        <v>48</v>
      </c>
      <c r="D40" s="77">
        <f>(((SampleSize1+SampleSize2+SampleSize3)*Overage)+Training)/100</f>
        <v>8.3000000000000007</v>
      </c>
      <c r="E40" s="74">
        <v>100</v>
      </c>
      <c r="F40" s="75">
        <f>ROUNDUP(D40/E40,0)</f>
        <v>1</v>
      </c>
      <c r="G40" s="46" t="s">
        <v>2</v>
      </c>
      <c r="H40" s="47"/>
      <c r="I40" s="48"/>
      <c r="J40" s="49"/>
      <c r="K40" s="28">
        <f t="shared" si="3"/>
        <v>0</v>
      </c>
      <c r="L40" s="24">
        <f t="shared" si="0"/>
        <v>0</v>
      </c>
      <c r="M40" s="25">
        <f t="shared" si="1"/>
        <v>0</v>
      </c>
      <c r="N40" s="12"/>
    </row>
    <row r="41" spans="2:14" x14ac:dyDescent="0.2">
      <c r="B41" s="56" t="s">
        <v>46</v>
      </c>
      <c r="C41" s="69" t="s">
        <v>48</v>
      </c>
      <c r="D41" s="77">
        <f>(((SampleSize1+SampleSize2+SampleSize3)*Overage)+Training)/30</f>
        <v>27.666666666666668</v>
      </c>
      <c r="E41" s="74">
        <v>10</v>
      </c>
      <c r="F41" s="75">
        <f>ROUNDUP(D41/E41,0)</f>
        <v>3</v>
      </c>
      <c r="G41" s="46" t="s">
        <v>2</v>
      </c>
      <c r="H41" s="47"/>
      <c r="I41" s="48"/>
      <c r="J41" s="49"/>
      <c r="K41" s="28">
        <f t="shared" si="3"/>
        <v>0</v>
      </c>
      <c r="L41" s="24">
        <f t="shared" si="0"/>
        <v>0</v>
      </c>
      <c r="M41" s="25">
        <f t="shared" si="1"/>
        <v>0</v>
      </c>
      <c r="N41" s="12"/>
    </row>
    <row r="42" spans="2:14" x14ac:dyDescent="0.2">
      <c r="B42" s="56" t="s">
        <v>45</v>
      </c>
      <c r="C42" s="69" t="s">
        <v>48</v>
      </c>
      <c r="D42" s="77">
        <f>(Teams*3)*4</f>
        <v>72</v>
      </c>
      <c r="E42" s="74">
        <v>1</v>
      </c>
      <c r="F42" s="75">
        <f>ROUNDUP(D42/E42,0)</f>
        <v>72</v>
      </c>
      <c r="G42" s="46" t="s">
        <v>2</v>
      </c>
      <c r="H42" s="47"/>
      <c r="I42" s="48"/>
      <c r="J42" s="49"/>
      <c r="K42" s="28">
        <f t="shared" si="3"/>
        <v>0</v>
      </c>
      <c r="L42" s="24">
        <f t="shared" si="0"/>
        <v>0</v>
      </c>
      <c r="M42" s="25">
        <f t="shared" si="1"/>
        <v>0</v>
      </c>
      <c r="N42" s="12"/>
    </row>
    <row r="43" spans="2:14" x14ac:dyDescent="0.2">
      <c r="B43" s="56" t="s">
        <v>29</v>
      </c>
      <c r="C43" s="69" t="s">
        <v>49</v>
      </c>
      <c r="D43" s="77">
        <f>Teams*2+2</f>
        <v>14</v>
      </c>
      <c r="E43" s="74">
        <v>10</v>
      </c>
      <c r="F43" s="75">
        <f>ROUNDUP(D43/E43,0)</f>
        <v>2</v>
      </c>
      <c r="G43" s="46" t="s">
        <v>2</v>
      </c>
      <c r="H43" s="47"/>
      <c r="I43" s="48"/>
      <c r="J43" s="49"/>
      <c r="K43" s="28">
        <f t="shared" si="3"/>
        <v>0</v>
      </c>
      <c r="L43" s="24">
        <f t="shared" si="0"/>
        <v>0</v>
      </c>
      <c r="M43" s="25">
        <f t="shared" si="1"/>
        <v>0</v>
      </c>
      <c r="N43" s="12"/>
    </row>
    <row r="44" spans="2:14" x14ac:dyDescent="0.2">
      <c r="B44" s="56" t="s">
        <v>30</v>
      </c>
      <c r="C44" s="69" t="s">
        <v>49</v>
      </c>
      <c r="D44" s="77">
        <f>Teams+1</f>
        <v>7</v>
      </c>
      <c r="E44" s="74">
        <v>1</v>
      </c>
      <c r="F44" s="75">
        <f>ROUNDUP(D44/E44,0)</f>
        <v>7</v>
      </c>
      <c r="G44" s="46" t="s">
        <v>2</v>
      </c>
      <c r="H44" s="47"/>
      <c r="I44" s="48"/>
      <c r="J44" s="49"/>
      <c r="K44" s="28">
        <f t="shared" si="3"/>
        <v>0</v>
      </c>
      <c r="L44" s="24">
        <f t="shared" si="0"/>
        <v>0</v>
      </c>
      <c r="M44" s="25">
        <f t="shared" si="1"/>
        <v>0</v>
      </c>
      <c r="N44" s="12"/>
    </row>
    <row r="45" spans="2:14" ht="25.5" x14ac:dyDescent="0.2">
      <c r="B45" s="60" t="s">
        <v>47</v>
      </c>
      <c r="C45" s="69" t="s">
        <v>49</v>
      </c>
      <c r="D45" s="77">
        <f>Teams+1</f>
        <v>7</v>
      </c>
      <c r="E45" s="74">
        <v>1</v>
      </c>
      <c r="F45" s="75">
        <f>ROUNDUP(D45/E45,0)</f>
        <v>7</v>
      </c>
      <c r="G45" s="46" t="s">
        <v>2</v>
      </c>
      <c r="H45" s="47"/>
      <c r="I45" s="48"/>
      <c r="J45" s="49"/>
      <c r="K45" s="28">
        <f t="shared" si="3"/>
        <v>0</v>
      </c>
      <c r="L45" s="24">
        <f t="shared" si="0"/>
        <v>0</v>
      </c>
      <c r="M45" s="25">
        <f t="shared" si="1"/>
        <v>0</v>
      </c>
      <c r="N45" s="12"/>
    </row>
    <row r="46" spans="2:14" x14ac:dyDescent="0.2">
      <c r="B46" s="56" t="s">
        <v>31</v>
      </c>
      <c r="C46" s="69" t="s">
        <v>49</v>
      </c>
      <c r="D46" s="77">
        <f>Teams+2</f>
        <v>8</v>
      </c>
      <c r="E46" s="74">
        <v>1</v>
      </c>
      <c r="F46" s="75">
        <f>ROUNDUP(D46/E46,0)</f>
        <v>8</v>
      </c>
      <c r="G46" s="46" t="s">
        <v>2</v>
      </c>
      <c r="H46" s="47"/>
      <c r="I46" s="48"/>
      <c r="J46" s="49"/>
      <c r="K46" s="28">
        <f t="shared" si="3"/>
        <v>0</v>
      </c>
      <c r="L46" s="24">
        <f t="shared" si="0"/>
        <v>0</v>
      </c>
      <c r="M46" s="25">
        <f t="shared" si="1"/>
        <v>0</v>
      </c>
      <c r="N46" s="12"/>
    </row>
    <row r="47" spans="2:14" x14ac:dyDescent="0.2">
      <c r="B47" s="60" t="s">
        <v>32</v>
      </c>
      <c r="C47" s="69" t="s">
        <v>49</v>
      </c>
      <c r="D47" s="77">
        <f>Teams+1</f>
        <v>7</v>
      </c>
      <c r="E47" s="74">
        <v>1</v>
      </c>
      <c r="F47" s="75">
        <f t="shared" ref="F31:F55" si="4">ROUNDUP(D47/E47,0)</f>
        <v>7</v>
      </c>
      <c r="G47" s="46" t="s">
        <v>2</v>
      </c>
      <c r="H47" s="47"/>
      <c r="I47" s="48"/>
      <c r="J47" s="49"/>
      <c r="K47" s="28">
        <f t="shared" si="3"/>
        <v>0</v>
      </c>
      <c r="L47" s="24">
        <f t="shared" si="0"/>
        <v>0</v>
      </c>
      <c r="M47" s="25">
        <f t="shared" si="1"/>
        <v>0</v>
      </c>
      <c r="N47" s="12"/>
    </row>
    <row r="48" spans="2:14" x14ac:dyDescent="0.2">
      <c r="B48" s="56" t="s">
        <v>33</v>
      </c>
      <c r="C48" s="69" t="s">
        <v>49</v>
      </c>
      <c r="D48" s="77">
        <f>Teams+1</f>
        <v>7</v>
      </c>
      <c r="E48" s="74">
        <v>1</v>
      </c>
      <c r="F48" s="75">
        <f t="shared" si="4"/>
        <v>7</v>
      </c>
      <c r="G48" s="46" t="s">
        <v>2</v>
      </c>
      <c r="H48" s="47"/>
      <c r="I48" s="48"/>
      <c r="J48" s="49"/>
      <c r="K48" s="28">
        <f t="shared" si="3"/>
        <v>0</v>
      </c>
      <c r="L48" s="24">
        <f t="shared" si="0"/>
        <v>0</v>
      </c>
      <c r="M48" s="25">
        <f t="shared" si="1"/>
        <v>0</v>
      </c>
      <c r="N48" s="12"/>
    </row>
    <row r="49" spans="1:130" x14ac:dyDescent="0.2">
      <c r="B49" s="60" t="s">
        <v>34</v>
      </c>
      <c r="C49" s="69" t="s">
        <v>49</v>
      </c>
      <c r="D49" s="77">
        <f>Teams+1</f>
        <v>7</v>
      </c>
      <c r="E49" s="74">
        <v>1</v>
      </c>
      <c r="F49" s="75">
        <f t="shared" si="4"/>
        <v>7</v>
      </c>
      <c r="G49" s="46" t="s">
        <v>2</v>
      </c>
      <c r="H49" s="47"/>
      <c r="I49" s="48"/>
      <c r="J49" s="49"/>
      <c r="K49" s="28">
        <f t="shared" si="3"/>
        <v>0</v>
      </c>
      <c r="L49" s="24">
        <f t="shared" si="0"/>
        <v>0</v>
      </c>
      <c r="M49" s="25">
        <f t="shared" si="1"/>
        <v>0</v>
      </c>
      <c r="N49" s="12"/>
    </row>
    <row r="50" spans="1:130" x14ac:dyDescent="0.2">
      <c r="B50" s="56" t="s">
        <v>35</v>
      </c>
      <c r="C50" s="69" t="s">
        <v>49</v>
      </c>
      <c r="D50" s="77">
        <f>Teams*5</f>
        <v>30</v>
      </c>
      <c r="E50" s="74">
        <v>1</v>
      </c>
      <c r="F50" s="75">
        <f t="shared" si="4"/>
        <v>30</v>
      </c>
      <c r="G50" s="46" t="s">
        <v>2</v>
      </c>
      <c r="H50" s="47"/>
      <c r="I50" s="48"/>
      <c r="J50" s="49"/>
      <c r="K50" s="28">
        <f t="shared" si="3"/>
        <v>0</v>
      </c>
      <c r="L50" s="24">
        <f t="shared" si="0"/>
        <v>0</v>
      </c>
      <c r="M50" s="25">
        <f t="shared" si="1"/>
        <v>0</v>
      </c>
      <c r="N50" s="12"/>
    </row>
    <row r="51" spans="1:130" x14ac:dyDescent="0.2">
      <c r="B51" s="56" t="s">
        <v>36</v>
      </c>
      <c r="C51" s="69" t="s">
        <v>49</v>
      </c>
      <c r="D51" s="77">
        <f>Teams*5</f>
        <v>30</v>
      </c>
      <c r="E51" s="74">
        <v>1</v>
      </c>
      <c r="F51" s="75">
        <f t="shared" si="4"/>
        <v>30</v>
      </c>
      <c r="G51" s="46" t="s">
        <v>2</v>
      </c>
      <c r="H51" s="47"/>
      <c r="I51" s="48"/>
      <c r="J51" s="49"/>
      <c r="K51" s="28">
        <f t="shared" si="3"/>
        <v>0</v>
      </c>
      <c r="L51" s="24">
        <f t="shared" si="0"/>
        <v>0</v>
      </c>
      <c r="M51" s="25">
        <f t="shared" si="1"/>
        <v>0</v>
      </c>
      <c r="N51" s="12"/>
    </row>
    <row r="52" spans="1:130" x14ac:dyDescent="0.2">
      <c r="B52" s="56" t="s">
        <v>37</v>
      </c>
      <c r="C52" s="69" t="s">
        <v>49</v>
      </c>
      <c r="D52" s="77">
        <f>Teams+2</f>
        <v>8</v>
      </c>
      <c r="E52" s="74">
        <v>1</v>
      </c>
      <c r="F52" s="75">
        <f t="shared" si="4"/>
        <v>8</v>
      </c>
      <c r="G52" s="46" t="s">
        <v>2</v>
      </c>
      <c r="H52" s="47"/>
      <c r="I52" s="48"/>
      <c r="J52" s="49"/>
      <c r="K52" s="28">
        <f t="shared" si="3"/>
        <v>0</v>
      </c>
      <c r="L52" s="24">
        <f t="shared" si="0"/>
        <v>0</v>
      </c>
      <c r="M52" s="25">
        <f t="shared" si="1"/>
        <v>0</v>
      </c>
      <c r="N52" s="12"/>
    </row>
    <row r="53" spans="1:130" x14ac:dyDescent="0.2">
      <c r="B53" s="56" t="s">
        <v>38</v>
      </c>
      <c r="C53" s="69" t="s">
        <v>49</v>
      </c>
      <c r="D53" s="77">
        <f>Teams+2</f>
        <v>8</v>
      </c>
      <c r="E53" s="74">
        <v>1</v>
      </c>
      <c r="F53" s="75">
        <f t="shared" si="4"/>
        <v>8</v>
      </c>
      <c r="G53" s="46" t="s">
        <v>2</v>
      </c>
      <c r="H53" s="47"/>
      <c r="I53" s="48"/>
      <c r="J53" s="49"/>
      <c r="K53" s="28">
        <f t="shared" si="3"/>
        <v>0</v>
      </c>
      <c r="L53" s="24">
        <f t="shared" si="0"/>
        <v>0</v>
      </c>
      <c r="M53" s="25">
        <f t="shared" si="1"/>
        <v>0</v>
      </c>
      <c r="N53" s="12"/>
    </row>
    <row r="54" spans="1:130" x14ac:dyDescent="0.2">
      <c r="B54" s="56" t="s">
        <v>39</v>
      </c>
      <c r="C54" s="69" t="s">
        <v>49</v>
      </c>
      <c r="D54" s="77">
        <f>Teams+2</f>
        <v>8</v>
      </c>
      <c r="E54" s="74">
        <v>1</v>
      </c>
      <c r="F54" s="75">
        <f t="shared" si="4"/>
        <v>8</v>
      </c>
      <c r="G54" s="46" t="s">
        <v>2</v>
      </c>
      <c r="H54" s="47"/>
      <c r="I54" s="48"/>
      <c r="J54" s="49"/>
      <c r="K54" s="28">
        <f t="shared" si="3"/>
        <v>0</v>
      </c>
      <c r="L54" s="24">
        <f t="shared" si="0"/>
        <v>0</v>
      </c>
      <c r="M54" s="25">
        <f t="shared" si="1"/>
        <v>0</v>
      </c>
      <c r="N54" s="12"/>
    </row>
    <row r="55" spans="1:130" ht="25.5" x14ac:dyDescent="0.2">
      <c r="B55" s="56" t="s">
        <v>40</v>
      </c>
      <c r="C55" s="69" t="s">
        <v>49</v>
      </c>
      <c r="D55" s="77">
        <f>Teams+2</f>
        <v>8</v>
      </c>
      <c r="E55" s="74">
        <v>1</v>
      </c>
      <c r="F55" s="75">
        <f t="shared" si="4"/>
        <v>8</v>
      </c>
      <c r="G55" s="46" t="s">
        <v>2</v>
      </c>
      <c r="H55" s="47"/>
      <c r="I55" s="48"/>
      <c r="J55" s="49"/>
      <c r="K55" s="28">
        <f t="shared" si="3"/>
        <v>0</v>
      </c>
      <c r="L55" s="24">
        <f t="shared" si="0"/>
        <v>0</v>
      </c>
      <c r="M55" s="25">
        <f t="shared" si="1"/>
        <v>0</v>
      </c>
      <c r="N55" s="12"/>
    </row>
    <row r="56" spans="1:130" x14ac:dyDescent="0.2">
      <c r="B56" s="62"/>
      <c r="C56" s="27"/>
      <c r="D56" s="78"/>
      <c r="E56" s="79"/>
      <c r="F56" s="78"/>
      <c r="G56" s="50" t="s">
        <v>4</v>
      </c>
      <c r="H56" s="51"/>
      <c r="I56" s="52"/>
      <c r="J56" s="53"/>
      <c r="K56" s="31">
        <f t="shared" si="3"/>
        <v>0</v>
      </c>
      <c r="L56" s="26">
        <f t="shared" si="0"/>
        <v>0</v>
      </c>
      <c r="M56" s="30">
        <f t="shared" si="1"/>
        <v>0</v>
      </c>
      <c r="N56" s="12"/>
    </row>
    <row r="57" spans="1:130" s="4" customFormat="1" x14ac:dyDescent="0.2">
      <c r="A57" s="3"/>
      <c r="B57" s="63"/>
      <c r="C57" s="33"/>
      <c r="D57" s="33"/>
      <c r="E57" s="34"/>
      <c r="F57" s="33"/>
      <c r="G57" s="35"/>
      <c r="H57" s="36"/>
      <c r="I57" s="37"/>
      <c r="J57" s="38"/>
      <c r="K57" s="36"/>
      <c r="L57" s="37"/>
      <c r="M57" s="38"/>
      <c r="N57" s="1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130" x14ac:dyDescent="0.2">
      <c r="B58" s="64" t="s">
        <v>41</v>
      </c>
      <c r="C58" s="6"/>
      <c r="D58" s="23"/>
      <c r="E58" s="32"/>
      <c r="F58" s="1"/>
      <c r="G58" s="1"/>
      <c r="H58" s="1"/>
      <c r="I58" s="1"/>
      <c r="J58" s="1"/>
      <c r="K58" s="39">
        <v>0</v>
      </c>
      <c r="L58" s="41">
        <v>0</v>
      </c>
      <c r="M58" s="40">
        <v>0</v>
      </c>
      <c r="N58" s="12"/>
    </row>
    <row r="59" spans="1:130" x14ac:dyDescent="0.2">
      <c r="B59" s="65" t="s">
        <v>3</v>
      </c>
      <c r="C59" s="17"/>
      <c r="D59" s="17"/>
      <c r="E59" s="17"/>
      <c r="F59" s="17"/>
      <c r="G59" s="17"/>
      <c r="H59" s="17"/>
      <c r="I59" s="17"/>
      <c r="J59" s="17"/>
      <c r="K59" s="29">
        <f>SUM(K18:K56)+K58</f>
        <v>0</v>
      </c>
      <c r="L59" s="26">
        <f>SUM(L18:L56)+L58</f>
        <v>0</v>
      </c>
      <c r="M59" s="30">
        <f>SUM(M18:M56)+M58</f>
        <v>0</v>
      </c>
      <c r="N59" s="12"/>
    </row>
    <row r="60" spans="1:130" x14ac:dyDescent="0.2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30" s="2" customFormat="1" ht="26.25" customHeight="1" x14ac:dyDescent="0.2">
      <c r="B61" s="54"/>
    </row>
    <row r="62" spans="1:130" x14ac:dyDescent="0.2">
      <c r="A62" s="12"/>
      <c r="B62" s="1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</row>
    <row r="63" spans="1:130" x14ac:dyDescent="0.2">
      <c r="A63" s="12"/>
      <c r="B63" s="1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</row>
    <row r="64" spans="1:130" x14ac:dyDescent="0.2">
      <c r="A64" s="12"/>
      <c r="B64" s="1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2"/>
      <c r="N64" s="2"/>
      <c r="V64" s="5"/>
      <c r="W64" s="5"/>
      <c r="X64" s="5"/>
      <c r="Y64" s="5"/>
      <c r="Z64" s="5"/>
    </row>
    <row r="65" spans="1:129" x14ac:dyDescent="0.2">
      <c r="A65" s="12"/>
      <c r="B65" s="1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"/>
      <c r="N65" s="2"/>
      <c r="V65" s="5"/>
      <c r="W65" s="5"/>
      <c r="X65" s="5"/>
      <c r="Y65" s="5"/>
      <c r="Z65" s="5"/>
    </row>
    <row r="66" spans="1:129" x14ac:dyDescent="0.2">
      <c r="A66" s="12"/>
      <c r="B66" s="1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"/>
      <c r="N66" s="3"/>
      <c r="V66" s="5"/>
      <c r="W66" s="5"/>
      <c r="X66" s="5"/>
      <c r="Y66" s="5"/>
      <c r="Z66" s="5"/>
    </row>
    <row r="67" spans="1:129" x14ac:dyDescent="0.2">
      <c r="A67" s="12"/>
      <c r="B67" s="1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"/>
      <c r="N67" s="3"/>
      <c r="V67" s="5"/>
      <c r="W67" s="5"/>
      <c r="X67" s="5"/>
      <c r="Y67" s="5"/>
      <c r="Z67" s="5"/>
    </row>
    <row r="68" spans="1:129" x14ac:dyDescent="0.2">
      <c r="A68" s="12"/>
      <c r="B68" s="1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2"/>
      <c r="N68" s="3"/>
      <c r="V68" s="5"/>
      <c r="W68" s="5"/>
      <c r="X68" s="5"/>
      <c r="Y68" s="5"/>
      <c r="Z68" s="5"/>
    </row>
    <row r="69" spans="1:129" x14ac:dyDescent="0.2">
      <c r="A69" s="12"/>
      <c r="B69" s="1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3"/>
      <c r="N69" s="3"/>
      <c r="O69" s="3"/>
      <c r="P69" s="3"/>
      <c r="Q69" s="3"/>
      <c r="R69" s="3"/>
      <c r="S69" s="3"/>
      <c r="T69" s="3"/>
      <c r="U69" s="3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</row>
    <row r="70" spans="1:129" x14ac:dyDescent="0.2">
      <c r="A70" s="12"/>
      <c r="B70" s="1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2"/>
      <c r="N70" s="2"/>
      <c r="V70" s="5"/>
      <c r="W70" s="5"/>
      <c r="X70" s="5"/>
      <c r="Y70" s="5"/>
      <c r="Z70" s="5"/>
    </row>
    <row r="71" spans="1:129" x14ac:dyDescent="0.2">
      <c r="A71" s="12"/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"/>
      <c r="N71" s="2"/>
      <c r="V71" s="5"/>
      <c r="W71" s="5"/>
      <c r="X71" s="5"/>
      <c r="Y71" s="5"/>
      <c r="Z71" s="5"/>
    </row>
    <row r="72" spans="1:129" x14ac:dyDescent="0.2">
      <c r="A72" s="12"/>
      <c r="B72" s="1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"/>
      <c r="N72" s="2"/>
      <c r="V72" s="5"/>
      <c r="W72" s="5"/>
      <c r="X72" s="5"/>
      <c r="Y72" s="5"/>
      <c r="Z72" s="5"/>
    </row>
    <row r="73" spans="1:129" x14ac:dyDescent="0.2">
      <c r="A73" s="12"/>
      <c r="B73" s="1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2"/>
      <c r="N73" s="2"/>
      <c r="V73" s="5"/>
      <c r="W73" s="5"/>
      <c r="X73" s="5"/>
      <c r="Y73" s="5"/>
      <c r="Z73" s="5"/>
    </row>
    <row r="74" spans="1:129" x14ac:dyDescent="0.2">
      <c r="A74" s="12"/>
      <c r="B74" s="1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2"/>
      <c r="N74" s="2"/>
      <c r="V74" s="5"/>
      <c r="W74" s="5"/>
      <c r="X74" s="5"/>
      <c r="Y74" s="5"/>
      <c r="Z74" s="5"/>
    </row>
    <row r="75" spans="1:129" x14ac:dyDescent="0.2">
      <c r="A75" s="12"/>
      <c r="B75" s="1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"/>
      <c r="N75" s="2"/>
      <c r="V75" s="5"/>
      <c r="W75" s="5"/>
      <c r="X75" s="5"/>
      <c r="Y75" s="5"/>
      <c r="Z75" s="5"/>
    </row>
    <row r="76" spans="1:129" x14ac:dyDescent="0.2">
      <c r="A76" s="12"/>
      <c r="B76" s="1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2"/>
      <c r="N76" s="2"/>
      <c r="V76" s="5"/>
      <c r="W76" s="5"/>
      <c r="X76" s="5"/>
      <c r="Y76" s="5"/>
      <c r="Z76" s="5"/>
    </row>
    <row r="77" spans="1:129" x14ac:dyDescent="0.2">
      <c r="A77" s="12"/>
      <c r="B77" s="1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2"/>
      <c r="N77" s="2"/>
      <c r="V77" s="5"/>
      <c r="W77" s="5"/>
      <c r="X77" s="5"/>
      <c r="Y77" s="5"/>
      <c r="Z77" s="5"/>
    </row>
    <row r="78" spans="1:129" x14ac:dyDescent="0.2">
      <c r="A78" s="12"/>
      <c r="B78" s="1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2"/>
      <c r="N78" s="3"/>
      <c r="V78" s="5"/>
      <c r="W78" s="5"/>
      <c r="X78" s="5"/>
      <c r="Y78" s="5"/>
      <c r="Z78" s="5"/>
    </row>
    <row r="79" spans="1:129" x14ac:dyDescent="0.2">
      <c r="A79" s="12"/>
      <c r="B79" s="1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2"/>
      <c r="N79" s="2"/>
      <c r="V79" s="5"/>
      <c r="W79" s="5"/>
      <c r="X79" s="5"/>
      <c r="Y79" s="5"/>
      <c r="Z79" s="5"/>
    </row>
    <row r="80" spans="1:129" x14ac:dyDescent="0.2">
      <c r="A80" s="12"/>
      <c r="B80" s="1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2"/>
      <c r="N80" s="2"/>
      <c r="V80" s="5"/>
      <c r="W80" s="5"/>
      <c r="X80" s="5"/>
      <c r="Y80" s="5"/>
      <c r="Z80" s="5"/>
    </row>
    <row r="81" spans="1:129" x14ac:dyDescent="0.2">
      <c r="A81" s="12"/>
      <c r="B81" s="1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2"/>
      <c r="N81" s="2"/>
      <c r="V81" s="5"/>
      <c r="W81" s="5"/>
      <c r="X81" s="5"/>
      <c r="Y81" s="5"/>
      <c r="Z81" s="5"/>
    </row>
    <row r="82" spans="1:129" x14ac:dyDescent="0.2">
      <c r="A82" s="12"/>
      <c r="B82" s="1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2"/>
      <c r="N82" s="2"/>
      <c r="V82" s="5"/>
      <c r="W82" s="5"/>
      <c r="X82" s="5"/>
      <c r="Y82" s="5"/>
      <c r="Z82" s="5"/>
    </row>
    <row r="83" spans="1:129" x14ac:dyDescent="0.2">
      <c r="A83" s="12"/>
      <c r="B83" s="1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2"/>
      <c r="N83" s="2"/>
      <c r="V83" s="5"/>
      <c r="W83" s="5"/>
      <c r="X83" s="5"/>
      <c r="Y83" s="5"/>
      <c r="Z83" s="5"/>
    </row>
    <row r="84" spans="1:129" x14ac:dyDescent="0.2">
      <c r="A84" s="12"/>
      <c r="B84" s="1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2"/>
      <c r="N84" s="2"/>
      <c r="V84" s="5"/>
      <c r="W84" s="5"/>
      <c r="X84" s="5"/>
      <c r="Y84" s="5"/>
      <c r="Z84" s="5"/>
    </row>
    <row r="85" spans="1:129" x14ac:dyDescent="0.2">
      <c r="A85" s="12"/>
      <c r="B85" s="1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2"/>
      <c r="N85" s="3"/>
      <c r="V85" s="5"/>
      <c r="W85" s="5"/>
      <c r="X85" s="5"/>
      <c r="Y85" s="5"/>
      <c r="Z85" s="5"/>
    </row>
    <row r="86" spans="1:129" x14ac:dyDescent="0.2">
      <c r="A86" s="12"/>
      <c r="B86" s="1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2"/>
      <c r="N86" s="3"/>
      <c r="V86" s="5"/>
      <c r="W86" s="5"/>
      <c r="X86" s="5"/>
      <c r="Y86" s="5"/>
      <c r="Z86" s="5"/>
    </row>
    <row r="87" spans="1:129" x14ac:dyDescent="0.2">
      <c r="A87" s="12"/>
      <c r="B87" s="1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2"/>
      <c r="N87" s="2"/>
      <c r="V87" s="5"/>
      <c r="W87" s="5"/>
      <c r="X87" s="5"/>
      <c r="Y87" s="5"/>
      <c r="Z87" s="5"/>
    </row>
    <row r="88" spans="1:129" x14ac:dyDescent="0.2">
      <c r="A88" s="12"/>
      <c r="B88" s="1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2"/>
      <c r="N88" s="2"/>
      <c r="V88" s="5"/>
      <c r="W88" s="5"/>
      <c r="X88" s="5"/>
      <c r="Y88" s="5"/>
      <c r="Z88" s="5"/>
    </row>
    <row r="89" spans="1:129" x14ac:dyDescent="0.2">
      <c r="A89" s="12"/>
      <c r="B89" s="1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3"/>
      <c r="N89" s="3"/>
      <c r="O89" s="3"/>
      <c r="P89" s="3"/>
      <c r="Q89" s="3"/>
      <c r="R89" s="3"/>
      <c r="S89" s="3"/>
      <c r="T89" s="3"/>
      <c r="U89" s="3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</row>
    <row r="90" spans="1:129" x14ac:dyDescent="0.2">
      <c r="A90" s="12"/>
      <c r="B90" s="1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2"/>
      <c r="N90" s="2"/>
      <c r="V90" s="5"/>
      <c r="W90" s="5"/>
      <c r="X90" s="5"/>
      <c r="Y90" s="5"/>
      <c r="Z90" s="5"/>
    </row>
    <row r="91" spans="1:129" x14ac:dyDescent="0.2">
      <c r="A91" s="12"/>
      <c r="B91" s="1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2"/>
      <c r="N91" s="2"/>
      <c r="V91" s="5"/>
      <c r="W91" s="5"/>
      <c r="X91" s="5"/>
      <c r="Y91" s="5"/>
      <c r="Z91" s="5"/>
    </row>
    <row r="92" spans="1:129" x14ac:dyDescent="0.2">
      <c r="A92" s="12"/>
      <c r="B92" s="1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2"/>
      <c r="N92" s="2"/>
      <c r="V92" s="5"/>
      <c r="W92" s="5"/>
      <c r="X92" s="5"/>
      <c r="Y92" s="5"/>
      <c r="Z92" s="5"/>
    </row>
    <row r="93" spans="1:129" x14ac:dyDescent="0.2">
      <c r="A93" s="12"/>
      <c r="B93" s="1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2"/>
      <c r="N93" s="9"/>
    </row>
    <row r="94" spans="1:129" x14ac:dyDescent="0.2">
      <c r="A94" s="12"/>
      <c r="B94" s="16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2"/>
      <c r="N94" s="9"/>
    </row>
    <row r="95" spans="1:129" x14ac:dyDescent="0.2">
      <c r="B95" s="54"/>
      <c r="C95" s="2"/>
      <c r="D95" s="2"/>
      <c r="E95" s="8"/>
      <c r="F95" s="2"/>
      <c r="G95" s="2"/>
      <c r="H95" s="2"/>
      <c r="I95" s="2"/>
      <c r="J95" s="2"/>
      <c r="K95" s="2"/>
      <c r="L95" s="2"/>
      <c r="M95" s="2"/>
      <c r="N95" s="9"/>
    </row>
    <row r="96" spans="1:129" x14ac:dyDescent="0.2">
      <c r="B96" s="54"/>
      <c r="C96" s="2"/>
      <c r="D96" s="2"/>
      <c r="E96" s="8"/>
      <c r="F96" s="2"/>
      <c r="G96" s="2"/>
      <c r="H96" s="2"/>
      <c r="I96" s="2"/>
      <c r="J96" s="2"/>
      <c r="K96" s="2"/>
      <c r="L96" s="2"/>
      <c r="M96" s="2"/>
      <c r="N96" s="9"/>
    </row>
    <row r="97" spans="2:14" x14ac:dyDescent="0.2">
      <c r="B97" s="54"/>
      <c r="C97" s="2"/>
      <c r="D97" s="2"/>
      <c r="E97" s="8"/>
      <c r="F97" s="2"/>
      <c r="G97" s="2"/>
      <c r="H97" s="2"/>
      <c r="I97" s="2"/>
      <c r="J97" s="2"/>
      <c r="K97" s="2"/>
      <c r="L97" s="2"/>
      <c r="M97" s="2"/>
      <c r="N97" s="9"/>
    </row>
    <row r="98" spans="2:14" x14ac:dyDescent="0.2">
      <c r="B98" s="54"/>
      <c r="C98" s="2"/>
      <c r="D98" s="2"/>
      <c r="E98" s="8"/>
      <c r="F98" s="2"/>
      <c r="G98" s="2"/>
      <c r="H98" s="2"/>
      <c r="I98" s="2"/>
      <c r="J98" s="2"/>
      <c r="K98" s="2"/>
      <c r="L98" s="2"/>
      <c r="M98" s="2"/>
      <c r="N98" s="9"/>
    </row>
    <row r="99" spans="2:14" x14ac:dyDescent="0.2">
      <c r="B99" s="54"/>
      <c r="C99" s="2"/>
      <c r="D99" s="2"/>
      <c r="E99" s="8"/>
      <c r="F99" s="2"/>
      <c r="G99" s="2"/>
      <c r="H99" s="2"/>
      <c r="I99" s="2"/>
      <c r="J99" s="2"/>
      <c r="K99" s="2"/>
      <c r="L99" s="2"/>
      <c r="M99" s="2"/>
      <c r="N99" s="9"/>
    </row>
    <row r="100" spans="2:14" x14ac:dyDescent="0.2">
      <c r="B100" s="54"/>
      <c r="C100" s="2"/>
      <c r="D100" s="2"/>
      <c r="E100" s="8"/>
      <c r="F100" s="2"/>
      <c r="G100" s="2"/>
      <c r="H100" s="2"/>
      <c r="I100" s="2"/>
      <c r="J100" s="2"/>
      <c r="K100" s="2"/>
      <c r="L100" s="2"/>
      <c r="M100" s="2"/>
      <c r="N100" s="9"/>
    </row>
    <row r="101" spans="2:14" x14ac:dyDescent="0.2">
      <c r="B101" s="54"/>
      <c r="C101" s="2"/>
      <c r="D101" s="2"/>
      <c r="E101" s="8"/>
      <c r="F101" s="2"/>
      <c r="G101" s="2"/>
      <c r="H101" s="2"/>
      <c r="I101" s="2"/>
      <c r="J101" s="2"/>
      <c r="K101" s="2"/>
      <c r="L101" s="2"/>
      <c r="M101" s="2"/>
      <c r="N101" s="9"/>
    </row>
    <row r="102" spans="2:14" x14ac:dyDescent="0.2">
      <c r="B102" s="54"/>
      <c r="C102" s="2"/>
      <c r="D102" s="2"/>
      <c r="E102" s="8"/>
      <c r="F102" s="2"/>
      <c r="G102" s="2"/>
      <c r="H102" s="2"/>
      <c r="I102" s="2"/>
      <c r="J102" s="2"/>
      <c r="K102" s="2"/>
      <c r="L102" s="2"/>
      <c r="M102" s="2"/>
      <c r="N102" s="9"/>
    </row>
    <row r="103" spans="2:14" x14ac:dyDescent="0.2">
      <c r="B103" s="54"/>
      <c r="C103" s="2"/>
      <c r="D103" s="2"/>
      <c r="E103" s="8"/>
      <c r="F103" s="2"/>
      <c r="G103" s="2"/>
      <c r="H103" s="2"/>
      <c r="I103" s="2"/>
      <c r="J103" s="2"/>
      <c r="K103" s="2"/>
      <c r="L103" s="2"/>
      <c r="M103" s="2"/>
      <c r="N103" s="9"/>
    </row>
    <row r="104" spans="2:14" x14ac:dyDescent="0.2">
      <c r="B104" s="54"/>
      <c r="C104" s="2"/>
      <c r="D104" s="2"/>
      <c r="E104" s="8"/>
      <c r="F104" s="2"/>
      <c r="G104" s="2"/>
      <c r="H104" s="2"/>
      <c r="I104" s="2"/>
      <c r="J104" s="2"/>
      <c r="K104" s="2"/>
      <c r="L104" s="2"/>
      <c r="M104" s="2"/>
      <c r="N104" s="9"/>
    </row>
    <row r="105" spans="2:14" x14ac:dyDescent="0.2">
      <c r="B105" s="54"/>
      <c r="C105" s="2"/>
      <c r="D105" s="2"/>
      <c r="E105" s="8"/>
      <c r="F105" s="2"/>
      <c r="G105" s="2"/>
      <c r="H105" s="2"/>
      <c r="I105" s="2"/>
      <c r="J105" s="2"/>
      <c r="K105" s="2"/>
      <c r="L105" s="2"/>
      <c r="M105" s="2"/>
      <c r="N105" s="9"/>
    </row>
    <row r="106" spans="2:14" x14ac:dyDescent="0.2">
      <c r="B106" s="54"/>
      <c r="C106" s="2"/>
      <c r="D106" s="2"/>
      <c r="E106" s="8"/>
      <c r="F106" s="2"/>
      <c r="G106" s="2"/>
      <c r="H106" s="2"/>
      <c r="I106" s="2"/>
      <c r="J106" s="2"/>
      <c r="K106" s="2"/>
      <c r="L106" s="2"/>
      <c r="M106" s="2"/>
      <c r="N106" s="9"/>
    </row>
    <row r="107" spans="2:14" x14ac:dyDescent="0.2">
      <c r="B107" s="54"/>
      <c r="C107" s="2"/>
      <c r="D107" s="2"/>
      <c r="E107" s="8"/>
      <c r="F107" s="2"/>
      <c r="G107" s="2"/>
      <c r="H107" s="2"/>
      <c r="I107" s="2"/>
      <c r="J107" s="2"/>
      <c r="K107" s="2"/>
      <c r="L107" s="2"/>
      <c r="M107" s="2"/>
      <c r="N107" s="9"/>
    </row>
    <row r="108" spans="2:14" x14ac:dyDescent="0.2">
      <c r="B108" s="54"/>
      <c r="C108" s="2"/>
      <c r="D108" s="2"/>
      <c r="E108" s="8"/>
      <c r="F108" s="2"/>
      <c r="G108" s="2"/>
      <c r="H108" s="2"/>
      <c r="I108" s="2"/>
      <c r="J108" s="2"/>
      <c r="K108" s="2"/>
      <c r="L108" s="2"/>
      <c r="M108" s="2"/>
      <c r="N108" s="9"/>
    </row>
    <row r="109" spans="2:14" x14ac:dyDescent="0.2">
      <c r="B109" s="54"/>
      <c r="C109" s="2"/>
      <c r="D109" s="2"/>
      <c r="E109" s="8"/>
      <c r="F109" s="2"/>
      <c r="G109" s="2"/>
      <c r="H109" s="2"/>
      <c r="I109" s="2"/>
      <c r="J109" s="2"/>
      <c r="K109" s="2"/>
      <c r="L109" s="2"/>
      <c r="M109" s="2"/>
      <c r="N109" s="9"/>
    </row>
    <row r="110" spans="2:14" x14ac:dyDescent="0.2">
      <c r="B110" s="54"/>
      <c r="C110" s="2"/>
      <c r="D110" s="2"/>
      <c r="E110" s="8"/>
      <c r="F110" s="2"/>
      <c r="G110" s="2"/>
      <c r="H110" s="2"/>
      <c r="I110" s="2"/>
      <c r="J110" s="2"/>
      <c r="K110" s="2"/>
      <c r="L110" s="2"/>
      <c r="M110" s="2"/>
      <c r="N110" s="9"/>
    </row>
    <row r="111" spans="2:14" x14ac:dyDescent="0.2">
      <c r="B111" s="54"/>
      <c r="C111" s="2"/>
      <c r="D111" s="2"/>
      <c r="E111" s="8"/>
      <c r="F111" s="2"/>
      <c r="G111" s="2"/>
      <c r="H111" s="2"/>
      <c r="I111" s="2"/>
      <c r="J111" s="2"/>
      <c r="K111" s="2"/>
      <c r="L111" s="2"/>
      <c r="M111" s="2"/>
      <c r="N111" s="9"/>
    </row>
    <row r="112" spans="2:14" x14ac:dyDescent="0.2">
      <c r="B112" s="54"/>
      <c r="C112" s="2"/>
      <c r="D112" s="2"/>
      <c r="E112" s="8"/>
      <c r="F112" s="2"/>
      <c r="G112" s="2"/>
      <c r="H112" s="2"/>
      <c r="I112" s="2"/>
      <c r="J112" s="2"/>
      <c r="K112" s="2"/>
      <c r="L112" s="2"/>
      <c r="M112" s="2"/>
      <c r="N112" s="9"/>
    </row>
    <row r="113" spans="2:14" x14ac:dyDescent="0.2">
      <c r="B113" s="54"/>
      <c r="C113" s="2"/>
      <c r="D113" s="2"/>
      <c r="E113" s="8"/>
      <c r="F113" s="2"/>
      <c r="G113" s="2"/>
      <c r="H113" s="2"/>
      <c r="I113" s="2"/>
      <c r="J113" s="2"/>
      <c r="K113" s="2"/>
      <c r="L113" s="2"/>
      <c r="M113" s="2"/>
      <c r="N113" s="9"/>
    </row>
    <row r="114" spans="2:14" x14ac:dyDescent="0.2">
      <c r="B114" s="54"/>
      <c r="C114" s="2"/>
      <c r="D114" s="2"/>
      <c r="E114" s="8"/>
      <c r="F114" s="2"/>
      <c r="G114" s="2"/>
      <c r="H114" s="2"/>
      <c r="I114" s="2"/>
      <c r="J114" s="2"/>
      <c r="K114" s="2"/>
      <c r="L114" s="2"/>
      <c r="M114" s="2"/>
      <c r="N114" s="9"/>
    </row>
    <row r="115" spans="2:14" x14ac:dyDescent="0.2">
      <c r="B115" s="54"/>
      <c r="C115" s="2"/>
      <c r="D115" s="2"/>
      <c r="E115" s="8"/>
      <c r="F115" s="2"/>
      <c r="G115" s="2"/>
      <c r="H115" s="2"/>
      <c r="I115" s="2"/>
      <c r="J115" s="2"/>
      <c r="K115" s="2"/>
      <c r="L115" s="2"/>
      <c r="M115" s="2"/>
      <c r="N115" s="9"/>
    </row>
    <row r="116" spans="2:14" x14ac:dyDescent="0.2">
      <c r="B116" s="54"/>
      <c r="C116" s="2"/>
      <c r="D116" s="2"/>
      <c r="E116" s="8"/>
      <c r="F116" s="2"/>
      <c r="G116" s="2"/>
      <c r="H116" s="2"/>
      <c r="I116" s="2"/>
      <c r="J116" s="2"/>
      <c r="K116" s="2"/>
      <c r="L116" s="2"/>
      <c r="M116" s="2"/>
      <c r="N116" s="9"/>
    </row>
    <row r="117" spans="2:14" x14ac:dyDescent="0.2">
      <c r="B117" s="54"/>
      <c r="C117" s="2"/>
      <c r="D117" s="2"/>
      <c r="E117" s="8"/>
      <c r="F117" s="2"/>
      <c r="G117" s="2"/>
      <c r="H117" s="2"/>
      <c r="I117" s="2"/>
      <c r="J117" s="2"/>
      <c r="K117" s="2"/>
      <c r="L117" s="2"/>
      <c r="M117" s="2"/>
      <c r="N117" s="9"/>
    </row>
    <row r="118" spans="2:14" x14ac:dyDescent="0.2">
      <c r="B118" s="54"/>
      <c r="C118" s="2"/>
      <c r="D118" s="2"/>
      <c r="E118" s="8"/>
      <c r="F118" s="2"/>
      <c r="G118" s="2"/>
      <c r="H118" s="2"/>
      <c r="I118" s="2"/>
      <c r="J118" s="2"/>
      <c r="K118" s="2"/>
      <c r="L118" s="2"/>
      <c r="M118" s="2"/>
      <c r="N118" s="9"/>
    </row>
    <row r="119" spans="2:14" x14ac:dyDescent="0.2">
      <c r="B119" s="54"/>
      <c r="C119" s="2"/>
      <c r="D119" s="2"/>
      <c r="E119" s="8"/>
      <c r="F119" s="2"/>
      <c r="G119" s="2"/>
      <c r="H119" s="2"/>
      <c r="I119" s="2"/>
      <c r="J119" s="2"/>
      <c r="K119" s="2"/>
      <c r="L119" s="2"/>
      <c r="M119" s="2"/>
      <c r="N119" s="9"/>
    </row>
    <row r="120" spans="2:14" x14ac:dyDescent="0.2">
      <c r="B120" s="54"/>
      <c r="C120" s="2"/>
      <c r="D120" s="2"/>
      <c r="E120" s="8"/>
      <c r="F120" s="2"/>
      <c r="G120" s="2"/>
      <c r="H120" s="2"/>
      <c r="I120" s="2"/>
      <c r="J120" s="2"/>
      <c r="K120" s="2"/>
      <c r="L120" s="2"/>
      <c r="M120" s="2"/>
      <c r="N120" s="9"/>
    </row>
    <row r="121" spans="2:14" x14ac:dyDescent="0.2">
      <c r="B121" s="54"/>
      <c r="C121" s="2"/>
      <c r="D121" s="2"/>
      <c r="E121" s="8"/>
      <c r="F121" s="2"/>
      <c r="G121" s="2"/>
      <c r="H121" s="2"/>
      <c r="I121" s="2"/>
      <c r="J121" s="2"/>
      <c r="K121" s="2"/>
      <c r="L121" s="2"/>
      <c r="M121" s="2"/>
      <c r="N121" s="9"/>
    </row>
    <row r="122" spans="2:14" x14ac:dyDescent="0.2">
      <c r="B122" s="54"/>
      <c r="C122" s="2"/>
      <c r="D122" s="2"/>
      <c r="E122" s="8"/>
      <c r="F122" s="2"/>
      <c r="G122" s="2"/>
      <c r="H122" s="2"/>
      <c r="I122" s="2"/>
      <c r="J122" s="2"/>
      <c r="K122" s="2"/>
      <c r="L122" s="2"/>
      <c r="M122" s="2"/>
      <c r="N122" s="9"/>
    </row>
    <row r="123" spans="2:14" x14ac:dyDescent="0.2">
      <c r="B123" s="54"/>
      <c r="C123" s="2"/>
      <c r="D123" s="2"/>
      <c r="E123" s="8"/>
      <c r="F123" s="2"/>
      <c r="G123" s="2"/>
      <c r="H123" s="2"/>
      <c r="I123" s="2"/>
      <c r="J123" s="2"/>
      <c r="K123" s="2"/>
      <c r="L123" s="2"/>
      <c r="M123" s="2"/>
      <c r="N123" s="9"/>
    </row>
    <row r="124" spans="2:14" x14ac:dyDescent="0.2">
      <c r="B124" s="54"/>
      <c r="C124" s="2"/>
      <c r="D124" s="2"/>
      <c r="E124" s="8"/>
      <c r="F124" s="2"/>
      <c r="G124" s="2"/>
      <c r="H124" s="2"/>
      <c r="I124" s="2"/>
      <c r="J124" s="2"/>
      <c r="K124" s="2"/>
      <c r="L124" s="2"/>
      <c r="M124" s="2"/>
      <c r="N124" s="9"/>
    </row>
    <row r="125" spans="2:14" x14ac:dyDescent="0.2">
      <c r="B125" s="54"/>
      <c r="C125" s="2"/>
      <c r="D125" s="2"/>
      <c r="E125" s="8"/>
      <c r="F125" s="2"/>
      <c r="G125" s="2"/>
      <c r="H125" s="2"/>
      <c r="I125" s="2"/>
      <c r="J125" s="2"/>
      <c r="K125" s="2"/>
      <c r="L125" s="2"/>
      <c r="M125" s="2"/>
      <c r="N125" s="9"/>
    </row>
    <row r="126" spans="2:14" x14ac:dyDescent="0.2">
      <c r="B126" s="54"/>
      <c r="C126" s="2"/>
      <c r="D126" s="2"/>
      <c r="E126" s="8"/>
      <c r="F126" s="2"/>
      <c r="G126" s="2"/>
      <c r="H126" s="2"/>
      <c r="I126" s="2"/>
      <c r="J126" s="2"/>
      <c r="K126" s="2"/>
      <c r="L126" s="2"/>
      <c r="M126" s="2"/>
      <c r="N126" s="9"/>
    </row>
    <row r="127" spans="2:14" x14ac:dyDescent="0.2">
      <c r="B127" s="54"/>
      <c r="C127" s="2"/>
      <c r="D127" s="2"/>
      <c r="E127" s="8"/>
      <c r="F127" s="2"/>
      <c r="G127" s="2"/>
      <c r="H127" s="2"/>
      <c r="I127" s="2"/>
      <c r="J127" s="2"/>
      <c r="K127" s="2"/>
      <c r="L127" s="2"/>
      <c r="M127" s="2"/>
      <c r="N127" s="9"/>
    </row>
    <row r="128" spans="2:14" x14ac:dyDescent="0.2">
      <c r="B128" s="54"/>
      <c r="C128" s="2"/>
      <c r="D128" s="2"/>
      <c r="E128" s="8"/>
      <c r="F128" s="2"/>
      <c r="G128" s="2"/>
      <c r="H128" s="2"/>
      <c r="I128" s="2"/>
      <c r="J128" s="2"/>
      <c r="K128" s="2"/>
      <c r="L128" s="2"/>
      <c r="M128" s="2"/>
      <c r="N128" s="9"/>
    </row>
    <row r="129" spans="2:14" x14ac:dyDescent="0.2">
      <c r="B129" s="54"/>
      <c r="C129" s="2"/>
      <c r="D129" s="2"/>
      <c r="E129" s="8"/>
      <c r="F129" s="2"/>
      <c r="G129" s="2"/>
      <c r="H129" s="2"/>
      <c r="I129" s="2"/>
      <c r="J129" s="2"/>
      <c r="K129" s="2"/>
      <c r="L129" s="2"/>
      <c r="M129" s="2"/>
      <c r="N129" s="9"/>
    </row>
    <row r="130" spans="2:14" x14ac:dyDescent="0.2">
      <c r="B130" s="54"/>
      <c r="C130" s="2"/>
      <c r="D130" s="2"/>
      <c r="E130" s="8"/>
      <c r="F130" s="2"/>
      <c r="G130" s="2"/>
      <c r="H130" s="2"/>
      <c r="I130" s="2"/>
      <c r="J130" s="2"/>
      <c r="K130" s="2"/>
      <c r="L130" s="2"/>
      <c r="M130" s="2"/>
      <c r="N130" s="9"/>
    </row>
    <row r="131" spans="2:14" x14ac:dyDescent="0.2">
      <c r="B131" s="54"/>
      <c r="C131" s="2"/>
      <c r="D131" s="2"/>
      <c r="E131" s="8"/>
      <c r="F131" s="2"/>
      <c r="G131" s="2"/>
      <c r="H131" s="2"/>
      <c r="I131" s="2"/>
      <c r="J131" s="2"/>
      <c r="K131" s="2"/>
      <c r="L131" s="2"/>
      <c r="M131" s="2"/>
      <c r="N131" s="9"/>
    </row>
    <row r="132" spans="2:14" x14ac:dyDescent="0.2">
      <c r="B132" s="54"/>
      <c r="C132" s="2"/>
      <c r="D132" s="2"/>
      <c r="E132" s="8"/>
      <c r="F132" s="2"/>
      <c r="G132" s="2"/>
      <c r="H132" s="2"/>
      <c r="I132" s="2"/>
      <c r="J132" s="2"/>
      <c r="K132" s="2"/>
      <c r="L132" s="2"/>
      <c r="M132" s="2"/>
      <c r="N132" s="9"/>
    </row>
    <row r="133" spans="2:14" x14ac:dyDescent="0.2">
      <c r="B133" s="54"/>
      <c r="C133" s="2"/>
      <c r="D133" s="2"/>
      <c r="E133" s="8"/>
      <c r="F133" s="2"/>
      <c r="G133" s="2"/>
      <c r="H133" s="2"/>
      <c r="I133" s="2"/>
      <c r="J133" s="2"/>
      <c r="K133" s="2"/>
      <c r="L133" s="2"/>
      <c r="M133" s="2"/>
      <c r="N133" s="9"/>
    </row>
    <row r="134" spans="2:14" x14ac:dyDescent="0.2">
      <c r="B134" s="54"/>
      <c r="C134" s="2"/>
      <c r="D134" s="2"/>
      <c r="E134" s="8"/>
      <c r="F134" s="2"/>
      <c r="G134" s="2"/>
      <c r="H134" s="2"/>
      <c r="I134" s="2"/>
      <c r="J134" s="2"/>
      <c r="K134" s="2"/>
      <c r="L134" s="2"/>
      <c r="M134" s="2"/>
      <c r="N134" s="9"/>
    </row>
    <row r="135" spans="2:14" x14ac:dyDescent="0.2">
      <c r="B135" s="54"/>
      <c r="C135" s="2"/>
      <c r="D135" s="2"/>
      <c r="E135" s="8"/>
      <c r="F135" s="2"/>
      <c r="G135" s="2"/>
      <c r="H135" s="2"/>
      <c r="I135" s="2"/>
      <c r="J135" s="2"/>
      <c r="K135" s="2"/>
      <c r="L135" s="2"/>
      <c r="M135" s="2"/>
      <c r="N135" s="9"/>
    </row>
    <row r="136" spans="2:14" x14ac:dyDescent="0.2">
      <c r="B136" s="54"/>
      <c r="C136" s="2"/>
      <c r="D136" s="2"/>
      <c r="E136" s="8"/>
      <c r="F136" s="2"/>
      <c r="G136" s="2"/>
      <c r="H136" s="2"/>
      <c r="I136" s="2"/>
      <c r="J136" s="2"/>
      <c r="K136" s="2"/>
      <c r="L136" s="2"/>
      <c r="M136" s="2"/>
      <c r="N136" s="9"/>
    </row>
    <row r="137" spans="2:14" x14ac:dyDescent="0.2">
      <c r="B137" s="54"/>
      <c r="C137" s="2"/>
      <c r="D137" s="2"/>
      <c r="E137" s="8"/>
      <c r="F137" s="2"/>
      <c r="G137" s="2"/>
      <c r="H137" s="2"/>
      <c r="I137" s="2"/>
      <c r="J137" s="2"/>
      <c r="K137" s="2"/>
      <c r="L137" s="2"/>
      <c r="M137" s="2"/>
      <c r="N137" s="9"/>
    </row>
    <row r="138" spans="2:14" x14ac:dyDescent="0.2">
      <c r="B138" s="54"/>
      <c r="C138" s="2"/>
      <c r="D138" s="2"/>
      <c r="E138" s="8"/>
      <c r="F138" s="2"/>
      <c r="G138" s="2"/>
      <c r="H138" s="2"/>
      <c r="I138" s="2"/>
      <c r="J138" s="2"/>
      <c r="K138" s="2"/>
      <c r="L138" s="2"/>
      <c r="M138" s="2"/>
      <c r="N138" s="9"/>
    </row>
    <row r="139" spans="2:14" x14ac:dyDescent="0.2">
      <c r="B139" s="54"/>
      <c r="C139" s="2"/>
      <c r="D139" s="2"/>
      <c r="E139" s="8"/>
      <c r="F139" s="2"/>
      <c r="G139" s="2"/>
      <c r="H139" s="2"/>
      <c r="I139" s="2"/>
      <c r="J139" s="2"/>
      <c r="K139" s="2"/>
      <c r="L139" s="2"/>
      <c r="M139" s="2"/>
      <c r="N139" s="9"/>
    </row>
    <row r="140" spans="2:14" x14ac:dyDescent="0.2">
      <c r="B140" s="54"/>
      <c r="C140" s="2"/>
      <c r="D140" s="2"/>
      <c r="E140" s="8"/>
      <c r="F140" s="2"/>
      <c r="G140" s="2"/>
      <c r="H140" s="2"/>
      <c r="I140" s="2"/>
      <c r="J140" s="2"/>
      <c r="K140" s="2"/>
      <c r="L140" s="2"/>
      <c r="M140" s="2"/>
      <c r="N140" s="9"/>
    </row>
    <row r="141" spans="2:14" x14ac:dyDescent="0.2">
      <c r="B141" s="54"/>
      <c r="C141" s="2"/>
      <c r="D141" s="2"/>
      <c r="E141" s="8"/>
      <c r="F141" s="2"/>
      <c r="G141" s="2"/>
      <c r="H141" s="2"/>
      <c r="I141" s="2"/>
      <c r="J141" s="2"/>
      <c r="K141" s="2"/>
      <c r="L141" s="2"/>
      <c r="M141" s="2"/>
      <c r="N141" s="9"/>
    </row>
    <row r="142" spans="2:14" x14ac:dyDescent="0.2">
      <c r="B142" s="54"/>
      <c r="C142" s="2"/>
      <c r="D142" s="2"/>
      <c r="E142" s="8"/>
      <c r="F142" s="2"/>
      <c r="G142" s="2"/>
      <c r="H142" s="2"/>
      <c r="I142" s="2"/>
      <c r="J142" s="2"/>
      <c r="K142" s="2"/>
      <c r="L142" s="2"/>
      <c r="M142" s="2"/>
      <c r="N142" s="9"/>
    </row>
    <row r="143" spans="2:14" x14ac:dyDescent="0.2">
      <c r="B143" s="54"/>
      <c r="C143" s="2"/>
      <c r="D143" s="2"/>
      <c r="E143" s="8"/>
      <c r="F143" s="2"/>
      <c r="G143" s="2"/>
      <c r="H143" s="2"/>
      <c r="I143" s="2"/>
      <c r="J143" s="2"/>
      <c r="K143" s="2"/>
      <c r="L143" s="2"/>
      <c r="M143" s="2"/>
      <c r="N143" s="9"/>
    </row>
    <row r="144" spans="2:14" x14ac:dyDescent="0.2">
      <c r="B144" s="54"/>
      <c r="C144" s="2"/>
      <c r="D144" s="2"/>
      <c r="E144" s="8"/>
      <c r="F144" s="2"/>
      <c r="G144" s="2"/>
      <c r="H144" s="2"/>
      <c r="I144" s="2"/>
      <c r="J144" s="2"/>
      <c r="K144" s="2"/>
      <c r="L144" s="2"/>
      <c r="M144" s="2"/>
      <c r="N144" s="9"/>
    </row>
    <row r="145" spans="2:14" x14ac:dyDescent="0.2">
      <c r="B145" s="54"/>
      <c r="C145" s="2"/>
      <c r="D145" s="2"/>
      <c r="E145" s="8"/>
      <c r="F145" s="2"/>
      <c r="G145" s="2"/>
      <c r="H145" s="2"/>
      <c r="I145" s="2"/>
      <c r="J145" s="2"/>
      <c r="K145" s="2"/>
      <c r="L145" s="2"/>
      <c r="M145" s="2"/>
      <c r="N145" s="9"/>
    </row>
    <row r="146" spans="2:14" x14ac:dyDescent="0.2">
      <c r="B146" s="54"/>
      <c r="C146" s="2"/>
      <c r="D146" s="2"/>
      <c r="E146" s="8"/>
      <c r="F146" s="2"/>
      <c r="G146" s="2"/>
      <c r="H146" s="2"/>
      <c r="I146" s="2"/>
      <c r="J146" s="2"/>
      <c r="K146" s="2"/>
      <c r="L146" s="2"/>
      <c r="M146" s="2"/>
      <c r="N146" s="9"/>
    </row>
    <row r="147" spans="2:14" x14ac:dyDescent="0.2">
      <c r="B147" s="54"/>
      <c r="C147" s="2"/>
      <c r="D147" s="2"/>
      <c r="E147" s="8"/>
      <c r="F147" s="2"/>
      <c r="G147" s="2"/>
      <c r="H147" s="2"/>
      <c r="I147" s="2"/>
      <c r="J147" s="2"/>
      <c r="K147" s="2"/>
      <c r="L147" s="2"/>
      <c r="M147" s="2"/>
      <c r="N147" s="9"/>
    </row>
    <row r="148" spans="2:14" x14ac:dyDescent="0.2">
      <c r="B148" s="54"/>
      <c r="C148" s="2"/>
      <c r="D148" s="2"/>
      <c r="E148" s="8"/>
      <c r="F148" s="2"/>
      <c r="G148" s="2"/>
      <c r="H148" s="2"/>
      <c r="I148" s="2"/>
      <c r="J148" s="2"/>
      <c r="K148" s="2"/>
      <c r="L148" s="2"/>
      <c r="M148" s="2"/>
      <c r="N148" s="9"/>
    </row>
    <row r="149" spans="2:14" x14ac:dyDescent="0.2">
      <c r="B149" s="54"/>
      <c r="C149" s="2"/>
      <c r="D149" s="2"/>
      <c r="E149" s="8"/>
      <c r="F149" s="2"/>
      <c r="G149" s="2"/>
      <c r="H149" s="2"/>
      <c r="I149" s="2"/>
      <c r="J149" s="2"/>
      <c r="K149" s="2"/>
      <c r="L149" s="2"/>
      <c r="M149" s="2"/>
      <c r="N149" s="9"/>
    </row>
    <row r="556" spans="2:4" x14ac:dyDescent="0.2">
      <c r="B556" s="66"/>
      <c r="C556" s="7"/>
      <c r="D556" s="7"/>
    </row>
    <row r="557" spans="2:4" x14ac:dyDescent="0.2">
      <c r="B557" s="67"/>
      <c r="C557" s="4"/>
      <c r="D557" s="4"/>
    </row>
  </sheetData>
  <sheetProtection insertColumns="0" insertRows="0" sort="0"/>
  <autoFilter ref="B17:M56" xr:uid="{00000000-0009-0000-0000-000000000000}"/>
  <mergeCells count="4">
    <mergeCell ref="B2:M2"/>
    <mergeCell ref="B3:M3"/>
    <mergeCell ref="B5:C5"/>
    <mergeCell ref="B10:C10"/>
  </mergeCells>
  <conditionalFormatting sqref="K59:M59 L58 G18:M57">
    <cfRule type="cellIs" dxfId="2" priority="1" stopIfTrue="1" operator="equal">
      <formula>"Check!"</formula>
    </cfRule>
    <cfRule type="cellIs" dxfId="1" priority="2" stopIfTrue="1" operator="equal">
      <formula>"Local purchase"</formula>
    </cfRule>
    <cfRule type="cellIs" dxfId="0" priority="3" stopIfTrue="1" operator="equal">
      <formula>"Available"</formula>
    </cfRule>
  </conditionalFormatting>
  <dataValidations count="11">
    <dataValidation type="list" allowBlank="1" showInputMessage="1" showErrorMessage="1" sqref="G18:G57" xr:uid="{89A0B2DB-C411-4A5A-A654-DB08C6DF51BA}">
      <formula1>"Check!, Not Required, Available, On order, Shipped, Local purchase"</formula1>
    </dataValidation>
    <dataValidation allowBlank="1" showInputMessage="1" showErrorMessage="1" promptTitle="Taille d'echantillon" prompt="-Les scenarii anemie 1 ou 3 sont utilises: saisir la taille d'echantillon en nb d'enfants 6-59 mo, calculee avec ENA_x000a__x000a_-Les scenarii anemie 2 ou 4 sont utilises: diviser par 2 la taille d'echantillon en nb d'enfants 6-59 mo, calculee avec ENA" sqref="C11" xr:uid="{F5E16210-304B-4EA4-B269-5C186D9A3380}"/>
    <dataValidation allowBlank="1" showInputMessage="1" showErrorMessage="1" promptTitle="Nombre d'enqueteurs" prompt="Saisir le nombre total d'enqueteurs" sqref="C9" xr:uid="{6A2E5B8D-8DD7-4F7B-9242-5C7401C76C4E}"/>
    <dataValidation allowBlank="1" showInputMessage="1" showErrorMessage="1" promptTitle="Taille d'echantillon" prompt="-Scenario anemie femmes 1: si scenario enfants 1 ou 3, diviser par 2 la taille de l'echantillon Anemie 1 (ligne 11) et saisir; si scenario enfants 2 ou 4, saisir echantillon Anemie 1_x000a__x000a_- Scenario anemie femmes 2: Saisir echantillon Anemie 1 (ligne 11)" sqref="C12" xr:uid="{38BF203E-F257-409E-9DEC-9959D4D7BBB4}"/>
    <dataValidation allowBlank="1" showInputMessage="1" showErrorMessage="1" promptTitle="Taille d'echantillon" prompt="Saisir la taille d'echantillon pour les autres groupes de population qui seront evaluees pour l'anemie" sqref="C13" xr:uid="{17BF8C7B-4999-4F79-8EB0-1C3971B0ABF1}"/>
    <dataValidation allowBlank="1" showInputMessage="1" showErrorMessage="1" promptTitle="Nombre d'equipes" prompt="Saisir le nombre d'equipes d'enquete" sqref="C8" xr:uid="{FB2EFC67-4A05-4D8B-9795-B998EE0AB338}"/>
    <dataValidation allowBlank="1" showInputMessage="1" showErrorMessage="1" promptTitle="Periode de l'enquete" prompt="Saisir le mois et l'annee de collecte pour l'enquete (ex: Juin 2018)_x000a_" sqref="C7" xr:uid="{8CBE5B1E-F9EA-4BAF-AC27-553068E1A509}"/>
    <dataValidation allowBlank="1" showInputMessage="1" showErrorMessage="1" promptTitle="Nom de l'enquete" prompt="Entrer le nom du camp ou le nom de la zone a enqueter" sqref="C6" xr:uid="{90DCC8B7-12AB-4A64-BE70-00C6DC6D11B2}"/>
    <dataValidation type="whole" allowBlank="1" showInputMessage="1" showErrorMessage="1" promptTitle="Materiel dedie a la formation" prompt="Une allocation typique serait de 200" sqref="C14" xr:uid="{9E6C9363-B3EE-4E72-BFBF-15627A110E7C}">
      <formula1>0</formula1>
      <formula2>500</formula2>
    </dataValidation>
    <dataValidation allowBlank="1" showInputMessage="1" showErrorMessage="1" promptTitle="Estimation surplus et gaspillage" prompt="Priere de saisir un chiffre decimal. Par exemple, si vous estimez que le surplus et le gaspillage combines sont egal a 40%, saisir 1,4._x000a__x000a_Les directives SENS sur HCR recommande d'utiliser un excedent en materiel de 40% afin de s'assurer de ne pas manquer" sqref="C15" xr:uid="{09316998-9995-4FF8-9856-E199FB10DE5A}"/>
    <dataValidation type="list" allowBlank="1" showInputMessage="1" showErrorMessage="1" sqref="B556:D560" xr:uid="{D57747FD-C57F-4DD4-8F24-F16CD448B508}">
      <formula1>#REF!</formula1>
    </dataValidation>
  </dataValidations>
  <pageMargins left="0.97" right="0.47244094488188981" top="0.62992125984251968" bottom="0.6692913385826772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16</vt:i4>
      </vt:variant>
    </vt:vector>
  </HeadingPairs>
  <TitlesOfParts>
    <vt:vector size="18" baseType="lpstr">
      <vt:lpstr>Zone d'enquete 1</vt:lpstr>
      <vt:lpstr>Zone d'enquete 2</vt:lpstr>
      <vt:lpstr>'Zone d''enquete 2'!Overage</vt:lpstr>
      <vt:lpstr>Overage</vt:lpstr>
      <vt:lpstr>'Zone d''enquete 2'!SampleSize1</vt:lpstr>
      <vt:lpstr>SampleSize1</vt:lpstr>
      <vt:lpstr>'Zone d''enquete 2'!SampleSize2</vt:lpstr>
      <vt:lpstr>SampleSize2</vt:lpstr>
      <vt:lpstr>'Zone d''enquete 2'!SampleSize3</vt:lpstr>
      <vt:lpstr>SampleSize3</vt:lpstr>
      <vt:lpstr>'Zone d''enquete 2'!TeamMembers</vt:lpstr>
      <vt:lpstr>TeamMembers</vt:lpstr>
      <vt:lpstr>'Zone d''enquete 2'!Teams</vt:lpstr>
      <vt:lpstr>Teams</vt:lpstr>
      <vt:lpstr>'Zone d''enquete 2'!Training</vt:lpstr>
      <vt:lpstr>Training</vt:lpstr>
      <vt:lpstr>'Zone d''enquete 1'!Zone_d_impression</vt:lpstr>
      <vt:lpstr>'Zone d''enquete 2'!Zone_d_impression</vt:lpstr>
    </vt:vector>
  </TitlesOfParts>
  <Company>Hemocue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Woods</dc:creator>
  <cp:lastModifiedBy>Fanny</cp:lastModifiedBy>
  <cp:lastPrinted>2008-12-23T17:01:16Z</cp:lastPrinted>
  <dcterms:created xsi:type="dcterms:W3CDTF">2005-10-19T13:13:19Z</dcterms:created>
  <dcterms:modified xsi:type="dcterms:W3CDTF">2019-05-23T09:00:26Z</dcterms:modified>
</cp:coreProperties>
</file>