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ny\Desktop\UNHCR SENS V3 2019\Pre-Module\EN\Tools\"/>
    </mc:Choice>
  </mc:AlternateContent>
  <xr:revisionPtr revIDLastSave="0" documentId="13_ncr:1_{997B3EC0-E5A3-41D8-9689-B0F9D034D9AA}" xr6:coauthVersionLast="43" xr6:coauthVersionMax="43" xr10:uidLastSave="{00000000-0000-0000-0000-000000000000}"/>
  <bookViews>
    <workbookView xWindow="-120" yWindow="-120" windowWidth="21840" windowHeight="13140" activeTab="1" xr2:uid="{D976168B-48FA-4525-84B8-CD9D2CF00B4F}"/>
  </bookViews>
  <sheets>
    <sheet name="Weighted Prevalence" sheetId="1" r:id="rId1"/>
    <sheet name="Weighted Mean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2" i="3" l="1"/>
  <c r="K19" i="3"/>
  <c r="I19" i="3"/>
  <c r="J15" i="3" s="1"/>
  <c r="L18" i="3"/>
  <c r="L17" i="3"/>
  <c r="L16" i="3"/>
  <c r="L15" i="3"/>
  <c r="L14" i="3"/>
  <c r="L13" i="3"/>
  <c r="L12" i="3"/>
  <c r="L11" i="3"/>
  <c r="J11" i="3"/>
  <c r="L10" i="3"/>
  <c r="L9" i="3"/>
  <c r="J9" i="3"/>
  <c r="L8" i="3"/>
  <c r="L7" i="3"/>
  <c r="J7" i="3"/>
  <c r="L6" i="3"/>
  <c r="L5" i="3"/>
  <c r="J5" i="3"/>
  <c r="L4" i="3"/>
  <c r="I22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4" i="1"/>
  <c r="K19" i="1"/>
  <c r="I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J17" i="3" l="1"/>
  <c r="J4" i="3"/>
  <c r="J6" i="3"/>
  <c r="J8" i="3"/>
  <c r="J10" i="3"/>
  <c r="J12" i="3"/>
  <c r="J14" i="3"/>
  <c r="J16" i="3"/>
  <c r="J18" i="3"/>
  <c r="J13" i="3"/>
  <c r="J19" i="1"/>
  <c r="J19" i="3" l="1"/>
</calcChain>
</file>

<file path=xl/sharedStrings.xml><?xml version="1.0" encoding="utf-8"?>
<sst xmlns="http://schemas.openxmlformats.org/spreadsheetml/2006/main" count="24" uniqueCount="14">
  <si>
    <t>Camp</t>
  </si>
  <si>
    <t>Camp Name</t>
  </si>
  <si>
    <t>Total Population of Camp</t>
  </si>
  <si>
    <t>Camp Proportion</t>
  </si>
  <si>
    <t>Sample size</t>
  </si>
  <si>
    <t xml:space="preserve">Population Weights </t>
  </si>
  <si>
    <t>Prevalence (%)</t>
  </si>
  <si>
    <t>Camp A</t>
  </si>
  <si>
    <t>Camp B</t>
  </si>
  <si>
    <t>Camp C</t>
  </si>
  <si>
    <t xml:space="preserve">Totals </t>
  </si>
  <si>
    <t>Weighted Prevalence =</t>
  </si>
  <si>
    <t>Mean</t>
  </si>
  <si>
    <t>Weighted Mean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</si>
</sst>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3" fontId="3" fillId="3" borderId="0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164" fontId="2" fillId="2" borderId="7" xfId="1" applyNumberFormat="1" applyFont="1" applyFill="1" applyBorder="1" applyAlignment="1">
      <alignment horizontal="center"/>
    </xf>
    <xf numFmtId="0" fontId="2" fillId="2" borderId="8" xfId="0" applyFont="1" applyFill="1" applyBorder="1"/>
    <xf numFmtId="0" fontId="4" fillId="2" borderId="4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center"/>
      <protection locked="0"/>
    </xf>
    <xf numFmtId="3" fontId="4" fillId="3" borderId="0" xfId="0" applyNumberFormat="1" applyFont="1" applyFill="1" applyBorder="1" applyAlignment="1" applyProtection="1">
      <alignment horizontal="center"/>
      <protection locked="0"/>
    </xf>
    <xf numFmtId="164" fontId="4" fillId="2" borderId="0" xfId="1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165" fontId="4" fillId="3" borderId="5" xfId="0" applyNumberFormat="1" applyFont="1" applyFill="1" applyBorder="1" applyAlignment="1" applyProtection="1">
      <alignment horizontal="center"/>
      <protection locked="0"/>
    </xf>
    <xf numFmtId="0" fontId="2" fillId="2" borderId="9" xfId="0" applyFont="1" applyFill="1" applyBorder="1"/>
    <xf numFmtId="0" fontId="0" fillId="2" borderId="10" xfId="0" applyFill="1" applyBorder="1"/>
    <xf numFmtId="164" fontId="2" fillId="2" borderId="11" xfId="1" applyNumberFormat="1" applyFont="1" applyFill="1" applyBorder="1" applyAlignment="1">
      <alignment horizontal="center"/>
    </xf>
    <xf numFmtId="2" fontId="2" fillId="2" borderId="11" xfId="1" applyNumberFormat="1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180976</xdr:rowOff>
    </xdr:from>
    <xdr:to>
      <xdr:col>5</xdr:col>
      <xdr:colOff>447675</xdr:colOff>
      <xdr:row>19</xdr:row>
      <xdr:rowOff>123826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4E7F9947-6D56-4ACD-9B55-92CC3EB47A31}"/>
            </a:ext>
          </a:extLst>
        </xdr:cNvPr>
        <xdr:cNvSpPr txBox="1"/>
      </xdr:nvSpPr>
      <xdr:spPr>
        <a:xfrm>
          <a:off x="276225" y="371476"/>
          <a:ext cx="2762250" cy="33718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 i="1">
              <a:latin typeface="Arial" panose="020B0604020202020204" pitchFamily="34" charset="0"/>
              <a:cs typeface="Arial" panose="020B0604020202020204" pitchFamily="34" charset="0"/>
            </a:rPr>
            <a:t>How to use:</a:t>
          </a:r>
        </a:p>
        <a:p>
          <a:r>
            <a:rPr lang="en-GB" sz="1000">
              <a:latin typeface="Arial" panose="020B0604020202020204" pitchFamily="34" charset="0"/>
              <a:cs typeface="Arial" panose="020B0604020202020204" pitchFamily="34" charset="0"/>
            </a:rPr>
            <a:t>To calculate a weighted prevalence using survey results from several camps insert your data in the </a:t>
          </a:r>
          <a:r>
            <a:rPr lang="en-GB" sz="1000" b="1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blue cells</a:t>
          </a:r>
          <a:r>
            <a:rPr lang="en-GB" sz="1000" baseline="0">
              <a:latin typeface="Arial" panose="020B0604020202020204" pitchFamily="34" charset="0"/>
              <a:cs typeface="Arial" panose="020B0604020202020204" pitchFamily="34" charset="0"/>
            </a:rPr>
            <a:t> in the table. There are rows for up to 15 camps but only enter data for the camps that you have surveyed.</a:t>
          </a:r>
        </a:p>
        <a:p>
          <a:endParaRPr lang="en-GB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000" baseline="0">
              <a:latin typeface="Arial" panose="020B0604020202020204" pitchFamily="34" charset="0"/>
              <a:cs typeface="Arial" panose="020B0604020202020204" pitchFamily="34" charset="0"/>
            </a:rPr>
            <a:t>For each indicator enter: the name of the camp; the total population figure for each camp; the sample size for the measured indicator; and the prevalence (%) of the indicator.</a:t>
          </a:r>
        </a:p>
        <a:p>
          <a:endParaRPr lang="en-GB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000" baseline="0">
              <a:latin typeface="Arial" panose="020B0604020202020204" pitchFamily="34" charset="0"/>
              <a:cs typeface="Arial" panose="020B0604020202020204" pitchFamily="34" charset="0"/>
            </a:rPr>
            <a:t>The weighted prevalence is shown below.</a:t>
          </a:r>
        </a:p>
        <a:p>
          <a:endParaRPr lang="en-GB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000" baseline="0">
              <a:latin typeface="Arial" panose="020B0604020202020204" pitchFamily="34" charset="0"/>
              <a:cs typeface="Arial" panose="020B0604020202020204" pitchFamily="34" charset="0"/>
            </a:rPr>
            <a:t>The spreadsheet also calculates the population weight for each camp which you can use in a computer analysis programme such as C-Sample in Epi Info.</a:t>
          </a:r>
          <a:endParaRPr lang="en-GB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180976</xdr:rowOff>
    </xdr:from>
    <xdr:to>
      <xdr:col>5</xdr:col>
      <xdr:colOff>447675</xdr:colOff>
      <xdr:row>19</xdr:row>
      <xdr:rowOff>123826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880EB0EE-0CC2-409A-BD28-D310AA025988}"/>
            </a:ext>
          </a:extLst>
        </xdr:cNvPr>
        <xdr:cNvSpPr txBox="1"/>
      </xdr:nvSpPr>
      <xdr:spPr>
        <a:xfrm>
          <a:off x="276225" y="371476"/>
          <a:ext cx="2762250" cy="33718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 i="1">
              <a:latin typeface="Arial" panose="020B0604020202020204" pitchFamily="34" charset="0"/>
              <a:cs typeface="Arial" panose="020B0604020202020204" pitchFamily="34" charset="0"/>
            </a:rPr>
            <a:t>How to use:</a:t>
          </a:r>
        </a:p>
        <a:p>
          <a:r>
            <a:rPr lang="en-GB" sz="1000">
              <a:latin typeface="Arial" panose="020B0604020202020204" pitchFamily="34" charset="0"/>
              <a:cs typeface="Arial" panose="020B0604020202020204" pitchFamily="34" charset="0"/>
            </a:rPr>
            <a:t>To calculate a weighted mean using survey results from several camps insert your data in the </a:t>
          </a:r>
          <a:r>
            <a:rPr lang="en-GB" sz="1000" b="1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blue cells</a:t>
          </a:r>
          <a:r>
            <a:rPr lang="en-GB" sz="1000" baseline="0">
              <a:latin typeface="Arial" panose="020B0604020202020204" pitchFamily="34" charset="0"/>
              <a:cs typeface="Arial" panose="020B0604020202020204" pitchFamily="34" charset="0"/>
            </a:rPr>
            <a:t> in the table. There are rows for up to 15 camps but only enter data for the camps that you have surveyed.</a:t>
          </a:r>
        </a:p>
        <a:p>
          <a:endParaRPr lang="en-GB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000" baseline="0">
              <a:latin typeface="Arial" panose="020B0604020202020204" pitchFamily="34" charset="0"/>
              <a:cs typeface="Arial" panose="020B0604020202020204" pitchFamily="34" charset="0"/>
            </a:rPr>
            <a:t>For each indicator enter: the name of the camp; the total population figure for each camp; the sample size for the measured indicator; and the mean of the indicator.</a:t>
          </a:r>
        </a:p>
        <a:p>
          <a:endParaRPr lang="en-GB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000" baseline="0">
              <a:latin typeface="Arial" panose="020B0604020202020204" pitchFamily="34" charset="0"/>
              <a:cs typeface="Arial" panose="020B0604020202020204" pitchFamily="34" charset="0"/>
            </a:rPr>
            <a:t>The weighted mean is shown below.</a:t>
          </a:r>
        </a:p>
        <a:p>
          <a:endParaRPr lang="en-GB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000" baseline="0">
              <a:latin typeface="Arial" panose="020B0604020202020204" pitchFamily="34" charset="0"/>
              <a:cs typeface="Arial" panose="020B0604020202020204" pitchFamily="34" charset="0"/>
            </a:rPr>
            <a:t>The spreadsheet also calculates the population weight for each camp which you can use in a computer analysis programme such as C-Sample in Epi Info.</a:t>
          </a:r>
          <a:endParaRPr lang="en-GB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B7F1F-AD39-457D-8781-E611CF5E7DDC}">
  <dimension ref="G3:M22"/>
  <sheetViews>
    <sheetView workbookViewId="0">
      <selection activeCell="E27" sqref="E27"/>
    </sheetView>
  </sheetViews>
  <sheetFormatPr baseColWidth="10" defaultRowHeight="15" x14ac:dyDescent="0.25"/>
  <cols>
    <col min="1" max="1" width="4" customWidth="1"/>
    <col min="2" max="6" width="8.7109375" customWidth="1"/>
    <col min="8" max="8" width="16.140625" customWidth="1"/>
    <col min="9" max="9" width="27.28515625" customWidth="1"/>
    <col min="10" max="10" width="16.85546875" customWidth="1"/>
    <col min="11" max="11" width="13.28515625" customWidth="1"/>
    <col min="12" max="12" width="18.5703125" customWidth="1"/>
    <col min="13" max="13" width="25" customWidth="1"/>
  </cols>
  <sheetData>
    <row r="3" spans="7:13" x14ac:dyDescent="0.25">
      <c r="G3" s="1" t="s">
        <v>0</v>
      </c>
      <c r="H3" s="2" t="s">
        <v>1</v>
      </c>
      <c r="I3" s="2" t="s">
        <v>2</v>
      </c>
      <c r="J3" s="2" t="s">
        <v>3</v>
      </c>
      <c r="K3" s="2" t="s">
        <v>4</v>
      </c>
      <c r="L3" s="2" t="s">
        <v>5</v>
      </c>
      <c r="M3" s="3" t="s">
        <v>6</v>
      </c>
    </row>
    <row r="4" spans="7:13" x14ac:dyDescent="0.25">
      <c r="G4" s="10">
        <v>1</v>
      </c>
      <c r="H4" s="11" t="s">
        <v>7</v>
      </c>
      <c r="I4" s="12">
        <v>45600</v>
      </c>
      <c r="J4" s="13">
        <f>I4/$I$19</f>
        <v>0.36363346384797568</v>
      </c>
      <c r="K4" s="11">
        <v>239</v>
      </c>
      <c r="L4" s="14">
        <f>IF(ISBLANK(K4),0,I4/K4)</f>
        <v>190.79497907949792</v>
      </c>
      <c r="M4" s="15">
        <v>10.9</v>
      </c>
    </row>
    <row r="5" spans="7:13" x14ac:dyDescent="0.25">
      <c r="G5" s="10">
        <v>2</v>
      </c>
      <c r="H5" s="11" t="s">
        <v>8</v>
      </c>
      <c r="I5" s="4">
        <v>56345</v>
      </c>
      <c r="J5" s="13">
        <f t="shared" ref="J5:J18" si="0">I5/$I$19</f>
        <v>0.4493185859761884</v>
      </c>
      <c r="K5" s="11">
        <v>249</v>
      </c>
      <c r="L5" s="14">
        <f>IF(ISBLANK(K5),0,I5/K5)</f>
        <v>226.28514056224898</v>
      </c>
      <c r="M5" s="15">
        <v>16.3</v>
      </c>
    </row>
    <row r="6" spans="7:13" x14ac:dyDescent="0.25">
      <c r="G6" s="10">
        <v>3</v>
      </c>
      <c r="H6" s="11" t="s">
        <v>9</v>
      </c>
      <c r="I6" s="4">
        <v>23456</v>
      </c>
      <c r="J6" s="13">
        <f t="shared" si="0"/>
        <v>0.18704795017583592</v>
      </c>
      <c r="K6" s="11">
        <v>268</v>
      </c>
      <c r="L6" s="14">
        <f>IF(ISBLANK(K6),0,I6/K6)</f>
        <v>87.522388059701498</v>
      </c>
      <c r="M6" s="15">
        <v>23.2</v>
      </c>
    </row>
    <row r="7" spans="7:13" x14ac:dyDescent="0.25">
      <c r="G7" s="10">
        <v>4</v>
      </c>
      <c r="H7" s="11"/>
      <c r="I7" s="4"/>
      <c r="J7" s="13">
        <f t="shared" si="0"/>
        <v>0</v>
      </c>
      <c r="K7" s="11"/>
      <c r="L7" s="14">
        <f>IF(ISBLANK(K7),0,I7/K7)</f>
        <v>0</v>
      </c>
      <c r="M7" s="15"/>
    </row>
    <row r="8" spans="7:13" x14ac:dyDescent="0.25">
      <c r="G8" s="10">
        <v>5</v>
      </c>
      <c r="H8" s="11"/>
      <c r="I8" s="4"/>
      <c r="J8" s="13">
        <f t="shared" si="0"/>
        <v>0</v>
      </c>
      <c r="K8" s="11"/>
      <c r="L8" s="14">
        <f t="shared" ref="L8:L18" si="1">IF(ISBLANK(K8),0,I8/K8)</f>
        <v>0</v>
      </c>
      <c r="M8" s="15"/>
    </row>
    <row r="9" spans="7:13" x14ac:dyDescent="0.25">
      <c r="G9" s="10">
        <v>6</v>
      </c>
      <c r="H9" s="11"/>
      <c r="I9" s="4"/>
      <c r="J9" s="13">
        <f t="shared" si="0"/>
        <v>0</v>
      </c>
      <c r="K9" s="11"/>
      <c r="L9" s="14">
        <f t="shared" si="1"/>
        <v>0</v>
      </c>
      <c r="M9" s="15"/>
    </row>
    <row r="10" spans="7:13" x14ac:dyDescent="0.25">
      <c r="G10" s="10">
        <v>7</v>
      </c>
      <c r="H10" s="11"/>
      <c r="I10" s="4"/>
      <c r="J10" s="13">
        <f t="shared" si="0"/>
        <v>0</v>
      </c>
      <c r="K10" s="11"/>
      <c r="L10" s="14">
        <f t="shared" si="1"/>
        <v>0</v>
      </c>
      <c r="M10" s="15"/>
    </row>
    <row r="11" spans="7:13" x14ac:dyDescent="0.25">
      <c r="G11" s="10">
        <v>8</v>
      </c>
      <c r="H11" s="11"/>
      <c r="I11" s="4"/>
      <c r="J11" s="13">
        <f t="shared" si="0"/>
        <v>0</v>
      </c>
      <c r="K11" s="11"/>
      <c r="L11" s="14">
        <f t="shared" si="1"/>
        <v>0</v>
      </c>
      <c r="M11" s="15"/>
    </row>
    <row r="12" spans="7:13" x14ac:dyDescent="0.25">
      <c r="G12" s="10">
        <v>9</v>
      </c>
      <c r="H12" s="11"/>
      <c r="I12" s="4"/>
      <c r="J12" s="13">
        <f t="shared" si="0"/>
        <v>0</v>
      </c>
      <c r="K12" s="11"/>
      <c r="L12" s="14">
        <f t="shared" si="1"/>
        <v>0</v>
      </c>
      <c r="M12" s="15"/>
    </row>
    <row r="13" spans="7:13" x14ac:dyDescent="0.25">
      <c r="G13" s="10">
        <v>10</v>
      </c>
      <c r="H13" s="11"/>
      <c r="I13" s="4"/>
      <c r="J13" s="13">
        <f t="shared" si="0"/>
        <v>0</v>
      </c>
      <c r="K13" s="11"/>
      <c r="L13" s="14">
        <f t="shared" si="1"/>
        <v>0</v>
      </c>
      <c r="M13" s="15"/>
    </row>
    <row r="14" spans="7:13" x14ac:dyDescent="0.25">
      <c r="G14" s="10">
        <v>11</v>
      </c>
      <c r="H14" s="11"/>
      <c r="I14" s="4"/>
      <c r="J14" s="13">
        <f t="shared" si="0"/>
        <v>0</v>
      </c>
      <c r="K14" s="11"/>
      <c r="L14" s="14">
        <f t="shared" si="1"/>
        <v>0</v>
      </c>
      <c r="M14" s="15"/>
    </row>
    <row r="15" spans="7:13" x14ac:dyDescent="0.25">
      <c r="G15" s="10">
        <v>12</v>
      </c>
      <c r="H15" s="11"/>
      <c r="I15" s="4"/>
      <c r="J15" s="13">
        <f t="shared" si="0"/>
        <v>0</v>
      </c>
      <c r="K15" s="11"/>
      <c r="L15" s="14">
        <f t="shared" si="1"/>
        <v>0</v>
      </c>
      <c r="M15" s="15"/>
    </row>
    <row r="16" spans="7:13" x14ac:dyDescent="0.25">
      <c r="G16" s="10">
        <v>13</v>
      </c>
      <c r="H16" s="11"/>
      <c r="I16" s="4"/>
      <c r="J16" s="13">
        <f t="shared" si="0"/>
        <v>0</v>
      </c>
      <c r="K16" s="11"/>
      <c r="L16" s="14">
        <f t="shared" si="1"/>
        <v>0</v>
      </c>
      <c r="M16" s="15"/>
    </row>
    <row r="17" spans="7:13" x14ac:dyDescent="0.25">
      <c r="G17" s="10">
        <v>14</v>
      </c>
      <c r="H17" s="11"/>
      <c r="I17" s="4"/>
      <c r="J17" s="13">
        <f t="shared" si="0"/>
        <v>0</v>
      </c>
      <c r="K17" s="11"/>
      <c r="L17" s="14">
        <f t="shared" si="1"/>
        <v>0</v>
      </c>
      <c r="M17" s="15"/>
    </row>
    <row r="18" spans="7:13" x14ac:dyDescent="0.25">
      <c r="G18" s="10">
        <v>15</v>
      </c>
      <c r="H18" s="11"/>
      <c r="I18" s="4"/>
      <c r="J18" s="13">
        <f t="shared" si="0"/>
        <v>0</v>
      </c>
      <c r="K18" s="11"/>
      <c r="L18" s="14">
        <f t="shared" si="1"/>
        <v>0</v>
      </c>
      <c r="M18" s="15"/>
    </row>
    <row r="19" spans="7:13" x14ac:dyDescent="0.25">
      <c r="G19" s="5"/>
      <c r="H19" s="6" t="s">
        <v>10</v>
      </c>
      <c r="I19" s="7">
        <f>SUM(I4:I18)</f>
        <v>125401</v>
      </c>
      <c r="J19" s="8">
        <f>SUM(J4:J17)</f>
        <v>1</v>
      </c>
      <c r="K19" s="6">
        <f>SUM(K4:K18)</f>
        <v>756</v>
      </c>
      <c r="L19" s="7"/>
      <c r="M19" s="9"/>
    </row>
    <row r="22" spans="7:13" x14ac:dyDescent="0.25">
      <c r="G22" s="16" t="s">
        <v>11</v>
      </c>
      <c r="H22" s="17"/>
      <c r="I22" s="18">
        <f>(SUM(M4*J4)+(M5*J5)+(M6*J6)+(M7*J7)+(M8*J8)+(M9*J9)+(M10*J10)+(M11*J11)+(M12*J12)+(M13*J13)+(M14*J14)+(M15*J15)+(M16*J16)+(M17*J17)+(M18*J18))/100</f>
        <v>0.15627010151434198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FC358-33D2-4FCA-A4FF-1D8FBD7D70E0}">
  <dimension ref="G3:M22"/>
  <sheetViews>
    <sheetView tabSelected="1" workbookViewId="0">
      <selection activeCell="D26" sqref="D26"/>
    </sheetView>
  </sheetViews>
  <sheetFormatPr baseColWidth="10" defaultRowHeight="15" x14ac:dyDescent="0.25"/>
  <cols>
    <col min="1" max="1" width="4" customWidth="1"/>
    <col min="2" max="6" width="8.7109375" customWidth="1"/>
    <col min="8" max="8" width="16.140625" customWidth="1"/>
    <col min="9" max="9" width="27.28515625" customWidth="1"/>
    <col min="10" max="10" width="16.85546875" customWidth="1"/>
    <col min="11" max="11" width="13.28515625" customWidth="1"/>
    <col min="12" max="12" width="18.5703125" customWidth="1"/>
    <col min="13" max="13" width="25" customWidth="1"/>
  </cols>
  <sheetData>
    <row r="3" spans="7:13" x14ac:dyDescent="0.25">
      <c r="G3" s="1" t="s">
        <v>0</v>
      </c>
      <c r="H3" s="2" t="s">
        <v>1</v>
      </c>
      <c r="I3" s="2" t="s">
        <v>2</v>
      </c>
      <c r="J3" s="2" t="s">
        <v>3</v>
      </c>
      <c r="K3" s="2" t="s">
        <v>4</v>
      </c>
      <c r="L3" s="2" t="s">
        <v>5</v>
      </c>
      <c r="M3" s="3" t="s">
        <v>12</v>
      </c>
    </row>
    <row r="4" spans="7:13" x14ac:dyDescent="0.25">
      <c r="G4" s="10">
        <v>1</v>
      </c>
      <c r="H4" s="11" t="s">
        <v>7</v>
      </c>
      <c r="I4" s="12">
        <v>45600</v>
      </c>
      <c r="J4" s="13">
        <f>I4/$I$19</f>
        <v>0.36363346384797568</v>
      </c>
      <c r="K4" s="11">
        <v>239</v>
      </c>
      <c r="L4" s="14">
        <f>IF(ISBLANK(K4),0,I4/K4)</f>
        <v>190.79497907949792</v>
      </c>
      <c r="M4" s="15">
        <v>10.5</v>
      </c>
    </row>
    <row r="5" spans="7:13" x14ac:dyDescent="0.25">
      <c r="G5" s="10">
        <v>2</v>
      </c>
      <c r="H5" s="11" t="s">
        <v>8</v>
      </c>
      <c r="I5" s="4">
        <v>56345</v>
      </c>
      <c r="J5" s="13">
        <f t="shared" ref="J5:J18" si="0">I5/$I$19</f>
        <v>0.4493185859761884</v>
      </c>
      <c r="K5" s="11">
        <v>249</v>
      </c>
      <c r="L5" s="14">
        <f>IF(ISBLANK(K5),0,I5/K5)</f>
        <v>226.28514056224898</v>
      </c>
      <c r="M5" s="15">
        <v>11</v>
      </c>
    </row>
    <row r="6" spans="7:13" x14ac:dyDescent="0.25">
      <c r="G6" s="10">
        <v>3</v>
      </c>
      <c r="H6" s="11" t="s">
        <v>9</v>
      </c>
      <c r="I6" s="4">
        <v>23456</v>
      </c>
      <c r="J6" s="13">
        <f t="shared" si="0"/>
        <v>0.18704795017583592</v>
      </c>
      <c r="K6" s="11">
        <v>268</v>
      </c>
      <c r="L6" s="14">
        <f>IF(ISBLANK(K6),0,I6/K6)</f>
        <v>87.522388059701498</v>
      </c>
      <c r="M6" s="15">
        <v>11.3</v>
      </c>
    </row>
    <row r="7" spans="7:13" x14ac:dyDescent="0.25">
      <c r="G7" s="10">
        <v>4</v>
      </c>
      <c r="H7" s="11"/>
      <c r="I7" s="4"/>
      <c r="J7" s="13">
        <f t="shared" si="0"/>
        <v>0</v>
      </c>
      <c r="K7" s="11"/>
      <c r="L7" s="14">
        <f>IF(ISBLANK(K7),0,I7/K7)</f>
        <v>0</v>
      </c>
      <c r="M7" s="15"/>
    </row>
    <row r="8" spans="7:13" x14ac:dyDescent="0.25">
      <c r="G8" s="10">
        <v>5</v>
      </c>
      <c r="H8" s="11"/>
      <c r="I8" s="4"/>
      <c r="J8" s="13">
        <f t="shared" si="0"/>
        <v>0</v>
      </c>
      <c r="K8" s="11"/>
      <c r="L8" s="14">
        <f t="shared" ref="L8:L18" si="1">IF(ISBLANK(K8),0,I8/K8)</f>
        <v>0</v>
      </c>
      <c r="M8" s="15"/>
    </row>
    <row r="9" spans="7:13" x14ac:dyDescent="0.25">
      <c r="G9" s="10">
        <v>6</v>
      </c>
      <c r="H9" s="11"/>
      <c r="I9" s="4"/>
      <c r="J9" s="13">
        <f t="shared" si="0"/>
        <v>0</v>
      </c>
      <c r="K9" s="11"/>
      <c r="L9" s="14">
        <f t="shared" si="1"/>
        <v>0</v>
      </c>
      <c r="M9" s="15"/>
    </row>
    <row r="10" spans="7:13" x14ac:dyDescent="0.25">
      <c r="G10" s="10">
        <v>7</v>
      </c>
      <c r="H10" s="11"/>
      <c r="I10" s="4"/>
      <c r="J10" s="13">
        <f t="shared" si="0"/>
        <v>0</v>
      </c>
      <c r="K10" s="11"/>
      <c r="L10" s="14">
        <f t="shared" si="1"/>
        <v>0</v>
      </c>
      <c r="M10" s="15"/>
    </row>
    <row r="11" spans="7:13" x14ac:dyDescent="0.25">
      <c r="G11" s="10">
        <v>8</v>
      </c>
      <c r="H11" s="11"/>
      <c r="I11" s="4"/>
      <c r="J11" s="13">
        <f t="shared" si="0"/>
        <v>0</v>
      </c>
      <c r="K11" s="11"/>
      <c r="L11" s="14">
        <f t="shared" si="1"/>
        <v>0</v>
      </c>
      <c r="M11" s="15"/>
    </row>
    <row r="12" spans="7:13" x14ac:dyDescent="0.25">
      <c r="G12" s="10">
        <v>9</v>
      </c>
      <c r="H12" s="11"/>
      <c r="I12" s="4"/>
      <c r="J12" s="13">
        <f t="shared" si="0"/>
        <v>0</v>
      </c>
      <c r="K12" s="11"/>
      <c r="L12" s="14">
        <f t="shared" si="1"/>
        <v>0</v>
      </c>
      <c r="M12" s="15"/>
    </row>
    <row r="13" spans="7:13" x14ac:dyDescent="0.25">
      <c r="G13" s="10">
        <v>10</v>
      </c>
      <c r="H13" s="11"/>
      <c r="I13" s="4"/>
      <c r="J13" s="13">
        <f t="shared" si="0"/>
        <v>0</v>
      </c>
      <c r="K13" s="11"/>
      <c r="L13" s="14">
        <f t="shared" si="1"/>
        <v>0</v>
      </c>
      <c r="M13" s="15"/>
    </row>
    <row r="14" spans="7:13" x14ac:dyDescent="0.25">
      <c r="G14" s="10">
        <v>11</v>
      </c>
      <c r="H14" s="11"/>
      <c r="I14" s="4"/>
      <c r="J14" s="13">
        <f t="shared" si="0"/>
        <v>0</v>
      </c>
      <c r="K14" s="11"/>
      <c r="L14" s="14">
        <f t="shared" si="1"/>
        <v>0</v>
      </c>
      <c r="M14" s="15"/>
    </row>
    <row r="15" spans="7:13" x14ac:dyDescent="0.25">
      <c r="G15" s="10">
        <v>12</v>
      </c>
      <c r="H15" s="11"/>
      <c r="I15" s="4"/>
      <c r="J15" s="13">
        <f t="shared" si="0"/>
        <v>0</v>
      </c>
      <c r="K15" s="11"/>
      <c r="L15" s="14">
        <f t="shared" si="1"/>
        <v>0</v>
      </c>
      <c r="M15" s="15"/>
    </row>
    <row r="16" spans="7:13" x14ac:dyDescent="0.25">
      <c r="G16" s="10">
        <v>13</v>
      </c>
      <c r="H16" s="11"/>
      <c r="I16" s="4"/>
      <c r="J16" s="13">
        <f t="shared" si="0"/>
        <v>0</v>
      </c>
      <c r="K16" s="11"/>
      <c r="L16" s="14">
        <f t="shared" si="1"/>
        <v>0</v>
      </c>
      <c r="M16" s="15"/>
    </row>
    <row r="17" spans="7:13" x14ac:dyDescent="0.25">
      <c r="G17" s="10">
        <v>14</v>
      </c>
      <c r="H17" s="11"/>
      <c r="I17" s="4"/>
      <c r="J17" s="13">
        <f t="shared" si="0"/>
        <v>0</v>
      </c>
      <c r="K17" s="11"/>
      <c r="L17" s="14">
        <f t="shared" si="1"/>
        <v>0</v>
      </c>
      <c r="M17" s="15"/>
    </row>
    <row r="18" spans="7:13" x14ac:dyDescent="0.25">
      <c r="G18" s="10">
        <v>15</v>
      </c>
      <c r="H18" s="11"/>
      <c r="I18" s="4"/>
      <c r="J18" s="13">
        <f t="shared" si="0"/>
        <v>0</v>
      </c>
      <c r="K18" s="11"/>
      <c r="L18" s="14">
        <f t="shared" si="1"/>
        <v>0</v>
      </c>
      <c r="M18" s="15"/>
    </row>
    <row r="19" spans="7:13" x14ac:dyDescent="0.25">
      <c r="G19" s="5"/>
      <c r="H19" s="6" t="s">
        <v>10</v>
      </c>
      <c r="I19" s="7">
        <f>SUM(I4:I18)</f>
        <v>125401</v>
      </c>
      <c r="J19" s="8">
        <f>SUM(J4:J17)</f>
        <v>1</v>
      </c>
      <c r="K19" s="6">
        <f>SUM(K4:K18)</f>
        <v>756</v>
      </c>
      <c r="L19" s="7"/>
      <c r="M19" s="9"/>
    </row>
    <row r="22" spans="7:13" x14ac:dyDescent="0.25">
      <c r="G22" s="16" t="s">
        <v>13</v>
      </c>
      <c r="H22" s="17"/>
      <c r="I22" s="19">
        <f>(SUM(M4*J4)+(M5*J5)+(M6*J6)+(M7*J7)+(M8*J8)+(M9*J9)+(M10*J10)+(M11*J11)+(M12*J12)+(M13*J13)+(M14*J14)+(M15*J15)+(M16*J16)+(M17*J17)+(M18*J18))</f>
        <v>10.874297653128764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Weighted Prevalence</vt:lpstr>
      <vt:lpstr>Weighted Mean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Fanny</dc:creator>
  <cp:lastModifiedBy>Fanny</cp:lastModifiedBy>
  <dcterms:created xsi:type="dcterms:W3CDTF">2019-05-28T13:52:00Z</dcterms:created>
  <dcterms:modified xsi:type="dcterms:W3CDTF">2019-05-28T14:07:39Z</dcterms:modified>
</cp:coreProperties>
</file>