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anny\Desktop\UNHCR SENS V3 2018\Pre-Module\EN\Tools\"/>
    </mc:Choice>
  </mc:AlternateContent>
  <bookViews>
    <workbookView xWindow="0" yWindow="0" windowWidth="20085" windowHeight="7335"/>
  </bookViews>
  <sheets>
    <sheet name="Survey Cost" sheetId="13" r:id="rId1"/>
    <sheet name="Country Example" sheetId="14" r:id="rId2"/>
    <sheet name="Budget Enquete" sheetId="15" r:id="rId3"/>
    <sheet name="Exemple Pays" sheetId="12" r:id="rId4"/>
  </sheets>
  <definedNames>
    <definedName name="_xlnm._FilterDatabase" localSheetId="2" hidden="1">'Budget Enquete'!$A$9:$H$14</definedName>
    <definedName name="_xlnm._FilterDatabase" localSheetId="1" hidden="1">'Country Example'!$A$9:$H$14</definedName>
    <definedName name="_xlnm._FilterDatabase" localSheetId="3" hidden="1">'Exemple Pays'!$A$9:$H$14</definedName>
    <definedName name="_xlnm._FilterDatabase" localSheetId="0" hidden="1">'Survey Cost'!$A$9:$H$14</definedName>
    <definedName name="_xlnm.Print_Titles" localSheetId="2">'Budget Enquete'!$9:$9</definedName>
    <definedName name="_xlnm.Print_Titles" localSheetId="1">'Country Example'!$9:$9</definedName>
    <definedName name="_xlnm.Print_Titles" localSheetId="3">'Exemple Pays'!$9:$9</definedName>
    <definedName name="_xlnm.Print_Titles" localSheetId="0">'Survey Cost'!$9:$9</definedName>
    <definedName name="_xlnm.Print_Area" localSheetId="2">'Budget Enquete'!$A$9:$F$125</definedName>
    <definedName name="_xlnm.Print_Area" localSheetId="1">'Country Example'!$A$9:$F$109</definedName>
    <definedName name="_xlnm.Print_Area" localSheetId="3">'Exemple Pays'!$A$9:$F$109</definedName>
    <definedName name="_xlnm.Print_Area" localSheetId="0">'Survey Cost'!$A$9:$F$125</definedName>
  </definedNames>
  <calcPr calcId="152511"/>
</workbook>
</file>

<file path=xl/calcChain.xml><?xml version="1.0" encoding="utf-8"?>
<calcChain xmlns="http://schemas.openxmlformats.org/spreadsheetml/2006/main">
  <c r="F74" i="12" l="1"/>
  <c r="F75" i="12"/>
  <c r="F76" i="12"/>
  <c r="F77" i="12"/>
  <c r="G77" i="12" s="1"/>
  <c r="F78" i="12"/>
  <c r="G78" i="12" s="1"/>
  <c r="F79" i="12"/>
  <c r="F80" i="12"/>
  <c r="G74" i="12"/>
  <c r="G75" i="12"/>
  <c r="G76" i="12"/>
  <c r="G79" i="12"/>
  <c r="G80" i="12"/>
  <c r="G57" i="12"/>
  <c r="F57" i="12"/>
  <c r="F75" i="14"/>
  <c r="G75" i="14" s="1"/>
  <c r="F76" i="14"/>
  <c r="G76" i="14" s="1"/>
  <c r="F77" i="14"/>
  <c r="G77" i="14" s="1"/>
  <c r="F78" i="14"/>
  <c r="G78" i="14" s="1"/>
  <c r="F79" i="14"/>
  <c r="G79" i="14" s="1"/>
  <c r="F80" i="14"/>
  <c r="G80" i="14" s="1"/>
  <c r="G57" i="14"/>
  <c r="F57" i="14"/>
  <c r="F74" i="14"/>
  <c r="F114" i="13" l="1"/>
  <c r="G114" i="13"/>
  <c r="G114" i="15"/>
  <c r="F114" i="15"/>
  <c r="F124" i="13" l="1"/>
  <c r="G124" i="13"/>
  <c r="F124" i="15"/>
  <c r="G124" i="15"/>
  <c r="G134" i="15" l="1"/>
  <c r="G117" i="15"/>
  <c r="F117" i="15"/>
  <c r="G52" i="15"/>
  <c r="F52" i="15"/>
  <c r="G41" i="15"/>
  <c r="F41" i="15"/>
  <c r="G16" i="15"/>
  <c r="F16" i="15"/>
  <c r="F87" i="12"/>
  <c r="G87" i="12" s="1"/>
  <c r="G86" i="12"/>
  <c r="F84" i="12"/>
  <c r="G84" i="12" s="1"/>
  <c r="F83" i="12"/>
  <c r="G83" i="12" s="1"/>
  <c r="F82" i="12"/>
  <c r="G82" i="12" s="1"/>
  <c r="F81" i="12"/>
  <c r="G81" i="12" s="1"/>
  <c r="G116" i="14"/>
  <c r="G115" i="14"/>
  <c r="F114" i="14"/>
  <c r="G114" i="14" s="1"/>
  <c r="F107" i="14"/>
  <c r="G107" i="14" s="1"/>
  <c r="F106" i="14"/>
  <c r="G106" i="14" s="1"/>
  <c r="F105" i="14"/>
  <c r="G105" i="14" s="1"/>
  <c r="F104" i="14"/>
  <c r="G104" i="14" s="1"/>
  <c r="F103" i="14"/>
  <c r="F100" i="14"/>
  <c r="F101" i="14" s="1"/>
  <c r="F87" i="14"/>
  <c r="G87" i="14" s="1"/>
  <c r="G86" i="14"/>
  <c r="F84" i="14"/>
  <c r="G84" i="14" s="1"/>
  <c r="F83" i="14"/>
  <c r="G83" i="14" s="1"/>
  <c r="F82" i="14"/>
  <c r="G82" i="14" s="1"/>
  <c r="F81" i="14"/>
  <c r="G81" i="14" s="1"/>
  <c r="G74" i="14"/>
  <c r="G94" i="14"/>
  <c r="F93" i="14"/>
  <c r="G93" i="14" s="1"/>
  <c r="F91" i="14"/>
  <c r="G91" i="14" s="1"/>
  <c r="F90" i="14"/>
  <c r="G90" i="14" s="1"/>
  <c r="F89" i="14"/>
  <c r="G89" i="14" s="1"/>
  <c r="F72" i="14"/>
  <c r="G72" i="14" s="1"/>
  <c r="F71" i="14"/>
  <c r="G71" i="14" s="1"/>
  <c r="F70" i="14"/>
  <c r="G70" i="14" s="1"/>
  <c r="F69" i="14"/>
  <c r="G69" i="14" s="1"/>
  <c r="F64" i="14"/>
  <c r="G64" i="14" s="1"/>
  <c r="F62" i="14"/>
  <c r="G62" i="14" s="1"/>
  <c r="F61" i="14"/>
  <c r="G61" i="14" s="1"/>
  <c r="F60" i="14"/>
  <c r="G60" i="14" s="1"/>
  <c r="F56" i="14"/>
  <c r="G56" i="14" s="1"/>
  <c r="F55" i="14"/>
  <c r="G55" i="14" s="1"/>
  <c r="F51" i="14"/>
  <c r="G51" i="14" s="1"/>
  <c r="F50" i="14"/>
  <c r="G50" i="14" s="1"/>
  <c r="F49" i="14"/>
  <c r="G49" i="14" s="1"/>
  <c r="F48" i="14"/>
  <c r="G48" i="14" s="1"/>
  <c r="F47" i="14"/>
  <c r="G47" i="14" s="1"/>
  <c r="F46" i="14"/>
  <c r="G46" i="14" s="1"/>
  <c r="F45" i="14"/>
  <c r="G45" i="14" s="1"/>
  <c r="F44" i="14"/>
  <c r="F43" i="14"/>
  <c r="G43" i="14" s="1"/>
  <c r="F40" i="14"/>
  <c r="G40" i="14" s="1"/>
  <c r="F39" i="14"/>
  <c r="G39" i="14" s="1"/>
  <c r="F38" i="14"/>
  <c r="G38" i="14" s="1"/>
  <c r="F37" i="14"/>
  <c r="G37" i="14" s="1"/>
  <c r="F35" i="14"/>
  <c r="G35" i="14" s="1"/>
  <c r="F34" i="14"/>
  <c r="G34" i="14" s="1"/>
  <c r="F33" i="14"/>
  <c r="G33" i="14" s="1"/>
  <c r="F32" i="14"/>
  <c r="G32" i="14" s="1"/>
  <c r="G31" i="14"/>
  <c r="G30" i="14"/>
  <c r="G29" i="14"/>
  <c r="G28" i="14"/>
  <c r="G27" i="14"/>
  <c r="F25" i="14"/>
  <c r="G25" i="14" s="1"/>
  <c r="F24" i="14"/>
  <c r="G24" i="14" s="1"/>
  <c r="F23" i="14"/>
  <c r="G23" i="14" s="1"/>
  <c r="F22" i="14"/>
  <c r="G22" i="14" s="1"/>
  <c r="F21" i="14"/>
  <c r="G21" i="14" s="1"/>
  <c r="C20" i="14"/>
  <c r="F20" i="14" s="1"/>
  <c r="G19" i="14"/>
  <c r="F15" i="14"/>
  <c r="F14" i="14"/>
  <c r="G14" i="14" s="1"/>
  <c r="F13" i="14"/>
  <c r="G13" i="14" s="1"/>
  <c r="F12" i="14"/>
  <c r="G12" i="14" s="1"/>
  <c r="G117" i="14" l="1"/>
  <c r="F125" i="15"/>
  <c r="F127" i="15" s="1"/>
  <c r="G127" i="15" s="1"/>
  <c r="F52" i="14"/>
  <c r="G100" i="14"/>
  <c r="G101" i="14" s="1"/>
  <c r="F108" i="14"/>
  <c r="G103" i="14"/>
  <c r="G108" i="14" s="1"/>
  <c r="G98" i="14"/>
  <c r="G16" i="14"/>
  <c r="G20" i="14"/>
  <c r="G41" i="14" s="1"/>
  <c r="F41" i="14"/>
  <c r="F16" i="14"/>
  <c r="G44" i="14"/>
  <c r="G52" i="14" s="1"/>
  <c r="F98" i="14"/>
  <c r="F117" i="14"/>
  <c r="G116" i="12"/>
  <c r="G134" i="13"/>
  <c r="G117" i="13"/>
  <c r="F117" i="13"/>
  <c r="G52" i="13"/>
  <c r="F52" i="13"/>
  <c r="G41" i="13"/>
  <c r="F41" i="13"/>
  <c r="G16" i="13"/>
  <c r="F16" i="13"/>
  <c r="G115" i="12"/>
  <c r="F114" i="12"/>
  <c r="G114" i="12" s="1"/>
  <c r="F107" i="12"/>
  <c r="G107" i="12" s="1"/>
  <c r="F106" i="12"/>
  <c r="G106" i="12" s="1"/>
  <c r="F105" i="12"/>
  <c r="G105" i="12" s="1"/>
  <c r="F104" i="12"/>
  <c r="G104" i="12" s="1"/>
  <c r="F103" i="12"/>
  <c r="G103" i="12" s="1"/>
  <c r="F100" i="12"/>
  <c r="F101" i="12" s="1"/>
  <c r="G94" i="12"/>
  <c r="F93" i="12"/>
  <c r="G93" i="12" s="1"/>
  <c r="F91" i="12"/>
  <c r="G91" i="12" s="1"/>
  <c r="F90" i="12"/>
  <c r="G90" i="12" s="1"/>
  <c r="F89" i="12"/>
  <c r="G89" i="12" s="1"/>
  <c r="F72" i="12"/>
  <c r="G72" i="12" s="1"/>
  <c r="F71" i="12"/>
  <c r="G71" i="12" s="1"/>
  <c r="F70" i="12"/>
  <c r="G70" i="12" s="1"/>
  <c r="F69" i="12"/>
  <c r="G69" i="12" s="1"/>
  <c r="F64" i="12"/>
  <c r="G64" i="12" s="1"/>
  <c r="F62" i="12"/>
  <c r="G62" i="12" s="1"/>
  <c r="F61" i="12"/>
  <c r="G61" i="12" s="1"/>
  <c r="F60" i="12"/>
  <c r="G60" i="12" s="1"/>
  <c r="F56" i="12"/>
  <c r="G56" i="12" s="1"/>
  <c r="F55" i="12"/>
  <c r="G55" i="12" s="1"/>
  <c r="F51" i="12"/>
  <c r="G51" i="12" s="1"/>
  <c r="F50" i="12"/>
  <c r="G50" i="12" s="1"/>
  <c r="F49" i="12"/>
  <c r="G49" i="12" s="1"/>
  <c r="F48" i="12"/>
  <c r="G48" i="12" s="1"/>
  <c r="F47" i="12"/>
  <c r="G47" i="12" s="1"/>
  <c r="F46" i="12"/>
  <c r="G46" i="12" s="1"/>
  <c r="F45" i="12"/>
  <c r="G45" i="12" s="1"/>
  <c r="F44" i="12"/>
  <c r="G44" i="12" s="1"/>
  <c r="F43" i="12"/>
  <c r="G43" i="12" s="1"/>
  <c r="F40" i="12"/>
  <c r="G40" i="12" s="1"/>
  <c r="F39" i="12"/>
  <c r="G39" i="12" s="1"/>
  <c r="F38" i="12"/>
  <c r="G38" i="12" s="1"/>
  <c r="F37" i="12"/>
  <c r="G37" i="12" s="1"/>
  <c r="F35" i="12"/>
  <c r="G35" i="12" s="1"/>
  <c r="F34" i="12"/>
  <c r="G34" i="12" s="1"/>
  <c r="F33" i="12"/>
  <c r="G33" i="12" s="1"/>
  <c r="F32" i="12"/>
  <c r="G32" i="12" s="1"/>
  <c r="G31" i="12"/>
  <c r="G30" i="12"/>
  <c r="G29" i="12"/>
  <c r="G28" i="12"/>
  <c r="G27" i="12"/>
  <c r="F25" i="12"/>
  <c r="G25" i="12" s="1"/>
  <c r="F24" i="12"/>
  <c r="G24" i="12" s="1"/>
  <c r="F23" i="12"/>
  <c r="G23" i="12" s="1"/>
  <c r="F22" i="12"/>
  <c r="G22" i="12" s="1"/>
  <c r="F21" i="12"/>
  <c r="G21" i="12" s="1"/>
  <c r="C20" i="12"/>
  <c r="F20" i="12" s="1"/>
  <c r="G19" i="12"/>
  <c r="F15" i="12"/>
  <c r="F14" i="12"/>
  <c r="G14" i="12" s="1"/>
  <c r="F13" i="12"/>
  <c r="G13" i="12" s="1"/>
  <c r="F12" i="12"/>
  <c r="G12" i="12" s="1"/>
  <c r="F117" i="12" l="1"/>
  <c r="F128" i="15"/>
  <c r="G128" i="15" s="1"/>
  <c r="G135" i="15" s="1"/>
  <c r="F41" i="12"/>
  <c r="F109" i="14"/>
  <c r="G109" i="14"/>
  <c r="F98" i="12"/>
  <c r="F108" i="12"/>
  <c r="F52" i="12"/>
  <c r="F16" i="12"/>
  <c r="G117" i="12"/>
  <c r="G52" i="12"/>
  <c r="G98" i="12"/>
  <c r="G16" i="12"/>
  <c r="G20" i="12"/>
  <c r="G41" i="12" s="1"/>
  <c r="G108" i="12"/>
  <c r="G100" i="12"/>
  <c r="G101" i="12" s="1"/>
  <c r="G125" i="13"/>
  <c r="F125" i="13"/>
  <c r="F127" i="13" s="1"/>
  <c r="G127" i="13" s="1"/>
  <c r="F109" i="12" l="1"/>
  <c r="F111" i="12" s="1"/>
  <c r="G111" i="12" s="1"/>
  <c r="F111" i="14"/>
  <c r="G111" i="14" s="1"/>
  <c r="G109" i="12"/>
  <c r="F128" i="13"/>
  <c r="G128" i="13" s="1"/>
  <c r="G135" i="13" s="1"/>
  <c r="F112" i="14" l="1"/>
  <c r="G112" i="14" s="1"/>
  <c r="G118" i="14" s="1"/>
  <c r="F112" i="12"/>
  <c r="G112" i="12" s="1"/>
  <c r="G118" i="12" s="1"/>
  <c r="G125" i="15"/>
</calcChain>
</file>

<file path=xl/sharedStrings.xml><?xml version="1.0" encoding="utf-8"?>
<sst xmlns="http://schemas.openxmlformats.org/spreadsheetml/2006/main" count="1004" uniqueCount="477">
  <si>
    <t>Total</t>
  </si>
  <si>
    <t>Fuel</t>
  </si>
  <si>
    <t>Quantity</t>
  </si>
  <si>
    <t>BIF</t>
  </si>
  <si>
    <t>Type</t>
  </si>
  <si>
    <r>
      <t>Quantit</t>
    </r>
    <r>
      <rPr>
        <b/>
        <sz val="11"/>
        <rFont val="Calibri"/>
        <family val="2"/>
      </rPr>
      <t>é</t>
    </r>
  </si>
  <si>
    <t>Nombre de jours</t>
  </si>
  <si>
    <t>Cout Unitaire    (BIF)</t>
  </si>
  <si>
    <t>Cout Total (BIF)</t>
  </si>
  <si>
    <t>Cout Total (USD)</t>
  </si>
  <si>
    <t>Personne</t>
  </si>
  <si>
    <t>Traduction du questionnaire en kiswahili</t>
  </si>
  <si>
    <t>Sub-total</t>
  </si>
  <si>
    <t>Location de salle</t>
  </si>
  <si>
    <t>Salle</t>
  </si>
  <si>
    <t>HCR</t>
  </si>
  <si>
    <t>Bouteille d'eau (2/pers/jour)</t>
  </si>
  <si>
    <t>Comptable PRONIANUT</t>
  </si>
  <si>
    <t>Papier pour flip chart (Minimum 50 feuilles)</t>
  </si>
  <si>
    <t>Boite</t>
  </si>
  <si>
    <t>AHA</t>
  </si>
  <si>
    <t>Stylo Bille (pack de 50)</t>
  </si>
  <si>
    <t>Porte-document</t>
  </si>
  <si>
    <t>Rames de papier pour reproduction documents de formation</t>
  </si>
  <si>
    <t>Rames</t>
  </si>
  <si>
    <t>Snacks pour les enfants (biscuits et fruits)</t>
  </si>
  <si>
    <t>Equipe de Coordination (PRONIANUT) (visite de supervision)</t>
  </si>
  <si>
    <t>Frais de communication Equipe de Coordination PRONIANUT</t>
  </si>
  <si>
    <t>4.2. Carburant</t>
  </si>
  <si>
    <t>Carburant pour le bus</t>
  </si>
  <si>
    <t>Carburant</t>
  </si>
  <si>
    <t>Carburant pour Equipe de coordination PRONIANUT</t>
  </si>
  <si>
    <t>Toises SHORR</t>
  </si>
  <si>
    <t>PRONIANUT</t>
  </si>
  <si>
    <t>Balance SECA UNISCALE</t>
  </si>
  <si>
    <t>Ruban PB Enfant (paquet de 50)</t>
  </si>
  <si>
    <t>UNICEF</t>
  </si>
  <si>
    <t>Lampe torche</t>
  </si>
  <si>
    <t>Piles pour lampe torche</t>
  </si>
  <si>
    <t>Sacs a dos</t>
  </si>
  <si>
    <t>Parapluie</t>
  </si>
  <si>
    <t>Badges</t>
  </si>
  <si>
    <t>Capsules de vitamine A (bleue et rouge)</t>
  </si>
  <si>
    <t>Comprimes Fer-Acide Folique</t>
  </si>
  <si>
    <t>Plumpy Nut</t>
  </si>
  <si>
    <t>Sachet Zip plastique</t>
  </si>
  <si>
    <t>Microcuvettes (boite de 200)</t>
  </si>
  <si>
    <t>Lancettes (boite de 200)</t>
  </si>
  <si>
    <t>Piles AA LR6 pour HemoCue (4 par HemoCue) (Duracel)</t>
  </si>
  <si>
    <t>Boules coton (rouleau)</t>
  </si>
  <si>
    <t>Personnes</t>
  </si>
  <si>
    <t>Location salle</t>
  </si>
  <si>
    <t>Bouteille d'eau</t>
  </si>
  <si>
    <t>Irish Aid</t>
  </si>
  <si>
    <t>UNICEF + DFID</t>
  </si>
  <si>
    <t>10% du budget total</t>
  </si>
  <si>
    <t>VIII. Consultant HCR</t>
  </si>
  <si>
    <t xml:space="preserve">Taux de change 1 USD = </t>
  </si>
  <si>
    <t>Category</t>
  </si>
  <si>
    <t>Number of days</t>
  </si>
  <si>
    <t>Total cost (USD)</t>
  </si>
  <si>
    <t>Person</t>
  </si>
  <si>
    <t>Venue</t>
  </si>
  <si>
    <t>Box</t>
  </si>
  <si>
    <t>Vehicle</t>
  </si>
  <si>
    <t>Unit</t>
  </si>
  <si>
    <t>Sous-total</t>
  </si>
  <si>
    <t>I. Preparation Work</t>
  </si>
  <si>
    <t>4.1. Vehicles and Electronic Materials</t>
  </si>
  <si>
    <t>4.2. Fuel</t>
  </si>
  <si>
    <t>4.3. Reproduction of printed materials</t>
  </si>
  <si>
    <t>V. Presentation of Preliminary Results</t>
  </si>
  <si>
    <t>VI. Presentation of Final Results and Dissemination of Final Report</t>
  </si>
  <si>
    <t>VII. Miscellaneous</t>
  </si>
  <si>
    <t>Total I Survey</t>
  </si>
  <si>
    <t>10% of total budget</t>
  </si>
  <si>
    <t>Coffee break</t>
  </si>
  <si>
    <t>Lunch</t>
  </si>
  <si>
    <t>Coffee break for mothers</t>
  </si>
  <si>
    <t>Snacks for children (biscuits and fruits)</t>
  </si>
  <si>
    <t>Water for mothers and children</t>
  </si>
  <si>
    <t>Height Board (ShorrBoard)</t>
  </si>
  <si>
    <t>Scale (SECA Uniscale)</t>
  </si>
  <si>
    <t>Batteries AA LR6 for scales (4 or 6 per scale) (Duracel)</t>
  </si>
  <si>
    <t>Piles AA LR6 pour balances (4 ou 6 par balance) (Duracel)</t>
  </si>
  <si>
    <t>Planche en bois pour stabiliser la balance (40 cm x 40 cm)</t>
  </si>
  <si>
    <t>Standard weight for standardization of scales  (min. 5 kg)</t>
  </si>
  <si>
    <t>Coffee break (2/pers/day)</t>
  </si>
  <si>
    <t>Training venue</t>
  </si>
  <si>
    <t>1.1. Comite Technique (HCR, PRONIANUT, UNICEF, PAM, AHA, GVC)</t>
  </si>
  <si>
    <t>Water bottle (2/pers/day)</t>
  </si>
  <si>
    <t>Prime ASC/Guides</t>
  </si>
  <si>
    <t>Flip chart stand</t>
  </si>
  <si>
    <t>Paper for flip chart (Minimum 50 sheets)</t>
  </si>
  <si>
    <t>Blue pens (not pencils) (pack of 50)</t>
  </si>
  <si>
    <t xml:space="preserve">Projecteur </t>
  </si>
  <si>
    <t>Projector</t>
  </si>
  <si>
    <t>Plastic folder</t>
  </si>
  <si>
    <t>Transport allowance and/or incentive for mothers</t>
  </si>
  <si>
    <t>Allowance for supervisors</t>
  </si>
  <si>
    <t>Allowance for team leaders</t>
  </si>
  <si>
    <t>Allowance for surveyors</t>
  </si>
  <si>
    <t>Mobile phone credit for supervisors</t>
  </si>
  <si>
    <t>Mobile phone credit for team leaders</t>
  </si>
  <si>
    <t>Water bottle</t>
  </si>
  <si>
    <t>Backpacks</t>
  </si>
  <si>
    <t>Identification cards for surveyors/supervisors</t>
  </si>
  <si>
    <t>Flashlight</t>
  </si>
  <si>
    <t>Batteries for flashlight</t>
  </si>
  <si>
    <t>Umbrella</t>
  </si>
  <si>
    <t>Plumpy Nut sachet</t>
  </si>
  <si>
    <t>Zip lock bags</t>
  </si>
  <si>
    <t>Batteries AA LR6 for HemoCue (4 per HemoCue) (Duracel)</t>
  </si>
  <si>
    <t>HemoCues 301 Analyser (+ cases)</t>
  </si>
  <si>
    <t>Appareils HemoCue (+ valisette de rangement)</t>
  </si>
  <si>
    <t>Microcuvettes (boxes of 200)</t>
  </si>
  <si>
    <t>Lancets (boxes of 200)</t>
  </si>
  <si>
    <t>Notebooks</t>
  </si>
  <si>
    <t>Tissues (boxes of 100)</t>
  </si>
  <si>
    <t>Mouchoirs en papier (boite de 100)</t>
  </si>
  <si>
    <t>Gloves (M and L sizes) (boxes of 100)</t>
  </si>
  <si>
    <t>Gants en latex (Tailles M et L) (boite de 100)</t>
  </si>
  <si>
    <t>Waste bags for biohazard</t>
  </si>
  <si>
    <t>70 percent alcohol bottle</t>
  </si>
  <si>
    <t>Cotton (roll)</t>
  </si>
  <si>
    <t>Sponge</t>
  </si>
  <si>
    <t>Ticket</t>
  </si>
  <si>
    <t>Honoraires consultant (taux mensuel)</t>
  </si>
  <si>
    <t>Mois</t>
  </si>
  <si>
    <t>Equipe de Coordination (visite de supervision)</t>
  </si>
  <si>
    <r>
      <t>Cout Total (</t>
    </r>
    <r>
      <rPr>
        <b/>
        <sz val="11"/>
        <color rgb="FFFF0000"/>
        <rFont val="Arial"/>
        <family val="2"/>
      </rPr>
      <t>Monnaie locale</t>
    </r>
    <r>
      <rPr>
        <b/>
        <sz val="11"/>
        <rFont val="Arial"/>
        <family val="2"/>
      </rPr>
      <t>)</t>
    </r>
  </si>
  <si>
    <t>Monnaie locale</t>
  </si>
  <si>
    <t>Transport aller-retour (avion + visa)</t>
  </si>
  <si>
    <t>Transport to and from Country (air ticket + visa)</t>
  </si>
  <si>
    <r>
      <t xml:space="preserve">SENS survey budget, </t>
    </r>
    <r>
      <rPr>
        <b/>
        <sz val="12"/>
        <color rgb="FFFF0000"/>
        <rFont val="Arial"/>
        <family val="2"/>
      </rPr>
      <t>Country, Year</t>
    </r>
  </si>
  <si>
    <t xml:space="preserve">Exchange rate 1 USD = </t>
  </si>
  <si>
    <t>Local currency</t>
  </si>
  <si>
    <r>
      <t>Unit cost (</t>
    </r>
    <r>
      <rPr>
        <b/>
        <sz val="11"/>
        <color rgb="FFFF0000"/>
        <rFont val="Arial"/>
        <family val="2"/>
      </rPr>
      <t>Local currency</t>
    </r>
    <r>
      <rPr>
        <b/>
        <sz val="11"/>
        <rFont val="Arial"/>
        <family val="2"/>
      </rPr>
      <t>)</t>
    </r>
  </si>
  <si>
    <r>
      <t>Total cost (</t>
    </r>
    <r>
      <rPr>
        <b/>
        <sz val="11"/>
        <color rgb="FFFF0000"/>
        <rFont val="Arial"/>
        <family val="2"/>
      </rPr>
      <t>Local currency</t>
    </r>
    <r>
      <rPr>
        <b/>
        <sz val="11"/>
        <rFont val="Arial"/>
        <family val="2"/>
      </rPr>
      <t>)</t>
    </r>
  </si>
  <si>
    <r>
      <t>II. Survey training (</t>
    </r>
    <r>
      <rPr>
        <b/>
        <sz val="9"/>
        <color rgb="FFFF0000"/>
        <rFont val="Arial"/>
        <family val="2"/>
      </rPr>
      <t>X days</t>
    </r>
    <r>
      <rPr>
        <b/>
        <sz val="9"/>
        <color indexed="9"/>
        <rFont val="Arial"/>
        <family val="2"/>
      </rPr>
      <t>)</t>
    </r>
  </si>
  <si>
    <r>
      <t>2.1. Training Activities (</t>
    </r>
    <r>
      <rPr>
        <b/>
        <i/>
        <sz val="9"/>
        <color rgb="FFFF0000"/>
        <rFont val="Arial"/>
        <family val="2"/>
      </rPr>
      <t>X persons</t>
    </r>
    <r>
      <rPr>
        <b/>
        <i/>
        <sz val="9"/>
        <rFont val="Arial"/>
        <family val="2"/>
      </rPr>
      <t>)</t>
    </r>
  </si>
  <si>
    <t>Persons</t>
  </si>
  <si>
    <t>III. Data collection</t>
  </si>
  <si>
    <t>Car rental for supervisors</t>
  </si>
  <si>
    <t>Flat piece of wood to stabilise the scale on the ground (40 cm x 40 cm)</t>
  </si>
  <si>
    <t>4.4. Anthropometric Materials</t>
  </si>
  <si>
    <t>Total II Survey + 10%</t>
  </si>
  <si>
    <t>Total III Survey + 10% + Consultant</t>
  </si>
  <si>
    <t>Allowance for Coordination team (supervision visits)</t>
  </si>
  <si>
    <t>Mobile phone credit for Coordination team</t>
  </si>
  <si>
    <t>Fee</t>
  </si>
  <si>
    <t>DSA for External Consultant (Capital city)</t>
  </si>
  <si>
    <t>Comments</t>
  </si>
  <si>
    <t>Transport allowance for accountant (If applicable)</t>
  </si>
  <si>
    <t>Allowance for survey team members</t>
  </si>
  <si>
    <t>Pack</t>
  </si>
  <si>
    <t>Paper for printing (training documents) (pack of 500)</t>
  </si>
  <si>
    <r>
      <t>2.3. Anthropometric Standardization Test (</t>
    </r>
    <r>
      <rPr>
        <b/>
        <i/>
        <sz val="9"/>
        <color rgb="FFFF0000"/>
        <rFont val="Arial"/>
        <family val="2"/>
      </rPr>
      <t>X surveyors per 4 hours exercise</t>
    </r>
    <r>
      <rPr>
        <b/>
        <i/>
        <sz val="9"/>
        <rFont val="Arial"/>
        <family val="2"/>
      </rPr>
      <t>)</t>
    </r>
  </si>
  <si>
    <t>Survey Details</t>
  </si>
  <si>
    <t>Number of survey teams</t>
  </si>
  <si>
    <t>Country</t>
  </si>
  <si>
    <t>Number of supervisors</t>
  </si>
  <si>
    <t>Number of surveyed areas (camps, urban settings)</t>
  </si>
  <si>
    <t>Allowance for Technical Committee members (If applicable)</t>
  </si>
  <si>
    <t>Allowance for Coordination team (If applicable)</t>
  </si>
  <si>
    <t>Mobile phone credit for Technical Committee members (If applicable)</t>
  </si>
  <si>
    <t>Translation of survey questionnaire (If applicable)</t>
  </si>
  <si>
    <t>Incentive for CHWs/Guides (If applicable)</t>
  </si>
  <si>
    <t>VIII. UNHCR Consultant (If applicable)</t>
  </si>
  <si>
    <t>Allowance for trainers/facilitators (If applicable)</t>
  </si>
  <si>
    <t>Paper for printing (technical forms) (pack of 500)</t>
  </si>
  <si>
    <t>Bus/Car rental for teams</t>
  </si>
  <si>
    <t>Fuel for Bus/Car rental for teams</t>
  </si>
  <si>
    <t>DSA for External Consultant (Field)</t>
  </si>
  <si>
    <t>Pays</t>
  </si>
  <si>
    <t>Détails de l'enquête</t>
  </si>
  <si>
    <t>Nombre de superviseurs</t>
  </si>
  <si>
    <t xml:space="preserve">SENS survey budget, Country, 2017 </t>
  </si>
  <si>
    <t>UNHCR</t>
  </si>
  <si>
    <t>Unit cost (BIF)</t>
  </si>
  <si>
    <t>Total cost (BIF)</t>
  </si>
  <si>
    <t>1.1.Technical Committee (UNHCR, PRONIANUT, UNICEF, WFP, AHA, GVC)</t>
  </si>
  <si>
    <t>Month</t>
  </si>
  <si>
    <t>Allowance for Technical Committee members (PRONIANUT, AHA)</t>
  </si>
  <si>
    <t>Allowance for Coordination Team (PRONIANUT)</t>
  </si>
  <si>
    <t>Frais de communication Equipe Technique (PRONIANUT, AHA)</t>
  </si>
  <si>
    <t>Mobile phone credit for Technical Committee members (PRONIANUT, AHA)</t>
  </si>
  <si>
    <t>Translation of survey questionnaire in Kiswahili</t>
  </si>
  <si>
    <t>II. Survey Training (6 days)</t>
  </si>
  <si>
    <t>2.1. Training activities (30 persons)</t>
  </si>
  <si>
    <t>Allowance for trainers/facilitators (PRONIANUT, AHA)</t>
  </si>
  <si>
    <t>Transport allowance for accountant (PRONIANUT)</t>
  </si>
  <si>
    <t>2.2. Training Material</t>
  </si>
  <si>
    <t xml:space="preserve">Flip chart </t>
  </si>
  <si>
    <t>Papier for flip chart (Minimum 50 sheets)</t>
  </si>
  <si>
    <t>Blue pens (not pencils) (pack de 50)</t>
  </si>
  <si>
    <t>2.3. Anthropometric standardization test (12 surveyors per 4 hours exercise)</t>
  </si>
  <si>
    <t>Transpot allowance and/or incentive for mothers</t>
  </si>
  <si>
    <t>Allowance for Coordination Team (PRONIANUT) (supervision visits)</t>
  </si>
  <si>
    <t>Mobile phone credit for Coordination Team (PRONIANUT)</t>
  </si>
  <si>
    <t>Incentive for CHWs/Guides</t>
  </si>
  <si>
    <t xml:space="preserve">IV.  Materials </t>
  </si>
  <si>
    <t>4.1. Vehicles and Electronic materials</t>
  </si>
  <si>
    <t>Android smartphones</t>
  </si>
  <si>
    <t>Bus rental for 6 teams</t>
  </si>
  <si>
    <t>Car rental for supervisors (PRONIANUT)</t>
  </si>
  <si>
    <t xml:space="preserve">Comptable PRONIANUT </t>
  </si>
  <si>
    <t>Fuel for bus</t>
  </si>
  <si>
    <t>Fuel for Coordination Team (PRONIANUT) (supervision visits)</t>
  </si>
  <si>
    <t>Fuel for car (supervisors)</t>
  </si>
  <si>
    <t>Paper for printing (calendar of local events, referral slip, etc.)</t>
  </si>
  <si>
    <t>4.4. Anthropometric materials</t>
  </si>
  <si>
    <t>Height Board (Shorrboard)</t>
  </si>
  <si>
    <t>MUAC tapes for children (packet of 50)</t>
  </si>
  <si>
    <t>Wooden stick cut to length of 110,0 cm and marked at 87,0 cm</t>
  </si>
  <si>
    <t>Standard weight for standardization of scales (min. 5kg)</t>
  </si>
  <si>
    <t>4.5. Anaemia materials</t>
  </si>
  <si>
    <t>4.6. Stationeries and Others</t>
  </si>
  <si>
    <t>Identification cards for supervisors/survey team members</t>
  </si>
  <si>
    <t>Vitamin A capsule (blue and red)</t>
  </si>
  <si>
    <t>Iron-Folic acid tablet</t>
  </si>
  <si>
    <t>V. Presentation of preliminary results</t>
  </si>
  <si>
    <t>VI. Presentation of final results and dissemination of survey report</t>
  </si>
  <si>
    <t>VIII. UNHCR Consultant</t>
  </si>
  <si>
    <t>DSA for consultant (field)</t>
  </si>
  <si>
    <t>Salary for consultant (monthly rate)</t>
  </si>
  <si>
    <t>Transport to and from country (air ticket + visa)</t>
  </si>
  <si>
    <t>Total II Survey + 10% + Consultant</t>
  </si>
  <si>
    <t>e.g. training schedule, written tests, events calandar, etc.</t>
  </si>
  <si>
    <t>Vitamin A capsules (blue, red, yellow)</t>
  </si>
  <si>
    <t>Deworming tablets (mebendazole, albendazole)</t>
  </si>
  <si>
    <t>Iron-Folic acid tablets</t>
  </si>
  <si>
    <t>4.5. Anaemia Materials</t>
  </si>
  <si>
    <r>
      <t xml:space="preserve">* Refer to SENS Pre-Module </t>
    </r>
    <r>
      <rPr>
        <b/>
        <sz val="10"/>
        <rFont val="Arial"/>
        <family val="2"/>
      </rPr>
      <t>Tool 08</t>
    </r>
    <r>
      <rPr>
        <sz val="10"/>
        <rFont val="Arial"/>
        <family val="2"/>
      </rPr>
      <t xml:space="preserve"> (Survey Supplies Planning Sheet) for more details on quantity to be ordered based on the number of teams included in the survey.</t>
    </r>
  </si>
  <si>
    <t>Ensure to distribute to each team the vitamin A capsules used in the survey context</t>
  </si>
  <si>
    <t>Ensure to distribute to each team the IFA tablets used in the survey context</t>
  </si>
  <si>
    <t>Ensure to distribute to each team the deworming tablets used in the survey context</t>
  </si>
  <si>
    <t>This has to be done for each team member</t>
  </si>
  <si>
    <t>This is used sometimes during rainy season or in sunny context</t>
  </si>
  <si>
    <t>This is needed when teams go inside the houses without enough light to properly read questions/measurements</t>
  </si>
  <si>
    <t>Context where an accountant is needed for providing the allowance amount to participants</t>
  </si>
  <si>
    <t>Context where an accountant is needed for providing the allowance amount to survey team members</t>
  </si>
  <si>
    <t>Transport allowance for accountant (if applicable)</t>
  </si>
  <si>
    <t>This is not applicable to all contexts. At times, it is common practice to provide an allowance and/or mobile phone credit for Technical Committee members/Coordination team. Usually, this applies when some nutrition partners from government are involved (e.g. Ministry of Health)</t>
  </si>
  <si>
    <r>
      <t xml:space="preserve">IV.  Materials </t>
    </r>
    <r>
      <rPr>
        <b/>
        <sz val="10"/>
        <color theme="0"/>
        <rFont val="Arial"/>
        <family val="2"/>
      </rPr>
      <t>*</t>
    </r>
  </si>
  <si>
    <t>Pharmacy kit</t>
  </si>
  <si>
    <t>Sleeping bags and mosquito nets</t>
  </si>
  <si>
    <t>Soap</t>
  </si>
  <si>
    <t>Soap box</t>
  </si>
  <si>
    <t>Gloves (M size) (boxes of 100)</t>
  </si>
  <si>
    <t>Gloves (L size) (boxes of 100)</t>
  </si>
  <si>
    <t>HemoCues 301 Analyser cases</t>
  </si>
  <si>
    <t>HemoCues 301 Analyser</t>
  </si>
  <si>
    <t>Kitchen paper roll</t>
  </si>
  <si>
    <t>Plasters (boxes of 100)</t>
  </si>
  <si>
    <t>Medium size for supplies (e.g. Plumpy Nut sachet, IFA and deworming tablets, etc.)</t>
  </si>
  <si>
    <t>Clipboards</t>
  </si>
  <si>
    <t>Paint for marking houses (5 liters)</t>
  </si>
  <si>
    <t>MUAC strips for children (packet of 50)</t>
  </si>
  <si>
    <t>MUAC strips for women (packet of 50)</t>
  </si>
  <si>
    <t>Whiteboard markers of different colors</t>
  </si>
  <si>
    <r>
      <t>Budget Enqu</t>
    </r>
    <r>
      <rPr>
        <b/>
        <sz val="12"/>
        <rFont val="Calibri"/>
        <family val="2"/>
      </rPr>
      <t>ê</t>
    </r>
    <r>
      <rPr>
        <b/>
        <sz val="12"/>
        <rFont val="Arial"/>
        <family val="2"/>
      </rPr>
      <t xml:space="preserve">tes SENS, Pays, 2017 </t>
    </r>
  </si>
  <si>
    <r>
      <t>Cout Unitaire (</t>
    </r>
    <r>
      <rPr>
        <b/>
        <sz val="11"/>
        <color rgb="FFFF0000"/>
        <rFont val="Arial"/>
        <family val="2"/>
      </rPr>
      <t>Monnaie locale</t>
    </r>
    <r>
      <rPr>
        <b/>
        <sz val="11"/>
        <rFont val="Arial"/>
        <family val="2"/>
      </rPr>
      <t>)</t>
    </r>
  </si>
  <si>
    <t>Commentaires</t>
  </si>
  <si>
    <t>Paquet</t>
  </si>
  <si>
    <r>
      <t>Nombre de zones enqu</t>
    </r>
    <r>
      <rPr>
        <sz val="9"/>
        <rFont val="Calibri"/>
        <family val="2"/>
      </rPr>
      <t>ê</t>
    </r>
    <r>
      <rPr>
        <sz val="9"/>
        <rFont val="Arial"/>
        <family val="2"/>
      </rPr>
      <t>tées (camps)</t>
    </r>
  </si>
  <si>
    <t>Number of surveyed areas (camps)</t>
  </si>
  <si>
    <t>Frais de communication Equipe Technique (Si applicable)</t>
  </si>
  <si>
    <t>Traduction du questionnaire (Si applicable)</t>
  </si>
  <si>
    <r>
      <t>1.1. Technical Committee (</t>
    </r>
    <r>
      <rPr>
        <b/>
        <i/>
        <sz val="9"/>
        <color rgb="FFFF0000"/>
        <rFont val="Arial"/>
        <family val="2"/>
      </rPr>
      <t>partners involved</t>
    </r>
    <r>
      <rPr>
        <b/>
        <i/>
        <sz val="9"/>
        <rFont val="Arial"/>
        <family val="2"/>
      </rPr>
      <t>)</t>
    </r>
  </si>
  <si>
    <t>Location salle de formation</t>
  </si>
  <si>
    <t>Frais de facilitation (Si applicable)</t>
  </si>
  <si>
    <t>Flip chart</t>
  </si>
  <si>
    <t>Cahier/Bloc notes</t>
  </si>
  <si>
    <t>Stylo bille (Paquet ode 50)</t>
  </si>
  <si>
    <t>Projecteur</t>
  </si>
  <si>
    <t>Rames de papier pour reproduction des documents de formation</t>
  </si>
  <si>
    <t>Frais de communication Equipe de Coordination</t>
  </si>
  <si>
    <t>Prime ASC/Guides (Si applicable)</t>
  </si>
  <si>
    <t>Location voiture pour les superviseurs</t>
  </si>
  <si>
    <t xml:space="preserve">Rames de papier pou impression des documents techniques </t>
  </si>
  <si>
    <t>Ruban PB Femme (paquet de 50)</t>
  </si>
  <si>
    <t xml:space="preserve">Valisettes pour appareil HemoCues 301 </t>
  </si>
  <si>
    <t xml:space="preserve">Appareil HemoCues 301 </t>
  </si>
  <si>
    <t>HemoCues cleaning spatula packs</t>
  </si>
  <si>
    <t>Spatules de nettoyage pour HemoCues(paquets)</t>
  </si>
  <si>
    <t>Solution de contrôle Eurotrol Hb 301 (High)</t>
  </si>
  <si>
    <t>Solution de contrôle Eurotrol Hb 301 (Normal)</t>
  </si>
  <si>
    <t>Solution de contrôle Eurotrol Hb 301 (Low)</t>
  </si>
  <si>
    <t>Eurotrol Hb 301 Control solution High</t>
  </si>
  <si>
    <t>Eurotrol Hb 301 Control solution Normal</t>
  </si>
  <si>
    <t>Eurotrol Hb 301 Control solution Low</t>
  </si>
  <si>
    <t>Microcuvettes (Boites de 200)</t>
  </si>
  <si>
    <t>Mouchoir en papier (Boites de 100)</t>
  </si>
  <si>
    <t>Coton (rouleau)</t>
  </si>
  <si>
    <t>Gants en latex (Taille L) (Boites de 100)</t>
  </si>
  <si>
    <t>Gants en latex (Taille M) (Boites de 100)</t>
  </si>
  <si>
    <t>Pansements (Boites de 100)</t>
  </si>
  <si>
    <t>Eponge</t>
  </si>
  <si>
    <t>Sac a dos</t>
  </si>
  <si>
    <t>Sous-main</t>
  </si>
  <si>
    <t>Sac de couchage et moustiquaire</t>
  </si>
  <si>
    <t>Savon</t>
  </si>
  <si>
    <t>Boite a savon</t>
  </si>
  <si>
    <t>Papier essuie-tout</t>
  </si>
  <si>
    <t xml:space="preserve">Trousse de pharmacie </t>
  </si>
  <si>
    <t>Capsules de vitamine A (bleue, rouge, jaune)</t>
  </si>
  <si>
    <t>Comprimes de fer-acide folique</t>
  </si>
  <si>
    <t>Peinture pour marquer les maisons (5 litres)</t>
  </si>
  <si>
    <t>Pinceaux pour marquer les maisons</t>
  </si>
  <si>
    <t xml:space="preserve">Paint brushes for marking houses </t>
  </si>
  <si>
    <t>VIII. Consultant HCR (Si applicable)</t>
  </si>
  <si>
    <t>Salary for External Consultant (monthly rate)</t>
  </si>
  <si>
    <r>
      <t>* Se reporter à l’</t>
    </r>
    <r>
      <rPr>
        <b/>
        <sz val="10"/>
        <rFont val="Arial"/>
        <family val="2"/>
      </rPr>
      <t>Outil 08</t>
    </r>
    <r>
      <rPr>
        <sz val="10"/>
        <rFont val="Arial"/>
        <family val="2"/>
      </rPr>
      <t xml:space="preserve"> du Pré-module de SENS (Fiche de planification de l’équipement d’enquête - uniquement disponible en anglais) pour plus de détails sur la quantité à commander selon le nombre d’équipes incluses dans l’enquête.</t>
    </r>
  </si>
  <si>
    <t>Ceci n'est pas applicable à tous les contextes. Parfois, il est courant de prévoir une allocation pour les formateurs (voir commentaire ci-dessus)</t>
  </si>
  <si>
    <t>Contexte où un comptable est nécessaire pour pouvoir verser le montant de l'allocation aux participants</t>
  </si>
  <si>
    <t>Cela est nécessaire lorsque les équipes entrent dans des maisons sombres pour pouvoir lire correctement les questions / mesures</t>
  </si>
  <si>
    <t>e.g. household selection form, events calendar, referral slip, etc.. For a paper-based survey more paper is needed (questionnaire)</t>
  </si>
  <si>
    <t>This is not applicable to all contexts. At times, it is common practice to provide an allowance for trainers (same comment as above)</t>
  </si>
  <si>
    <r>
      <t>1.1. Comite Technique (</t>
    </r>
    <r>
      <rPr>
        <b/>
        <i/>
        <sz val="9"/>
        <color rgb="FFFF0000"/>
        <rFont val="Arial"/>
        <family val="2"/>
      </rPr>
      <t>partenaires impliques</t>
    </r>
    <r>
      <rPr>
        <b/>
        <i/>
        <sz val="9"/>
        <rFont val="Arial"/>
        <family val="2"/>
      </rPr>
      <t>)</t>
    </r>
  </si>
  <si>
    <t>This is not applicable to all contexts. In some contexts, it will be sufficient to provide mothers with water in addition to snacks for their children</t>
  </si>
  <si>
    <t>Ceci n'est pas applicable à tous les contextes. Parfois, seul de l'eau est fourni aux mères, en plus des collations pour leurs enfants</t>
  </si>
  <si>
    <t>This depends on the context. Incentives are not provided everywhere.</t>
  </si>
  <si>
    <t>Fuel for supervision and coordination team</t>
  </si>
  <si>
    <t>This might be needed in contexts where team members sleep on the survey site</t>
  </si>
  <si>
    <t>Cela peut être nécessaire dans certains contextes où les membres de l'équipe dorment sur le site de l'enquête</t>
  </si>
  <si>
    <t>This is needed in contexts where houses need to be labelled for sampling purposes</t>
  </si>
  <si>
    <t>Cela est nécessaire dans les contextes où les maisons doivent être marquées/comptabilisées à des fins d'échantillonnage</t>
  </si>
  <si>
    <t>An external consultant is not always recruited to carry out SENS surveys. Survey manager can be identified locally (e.g. UNHCR staff, nutrition partners, government, etc.)</t>
  </si>
  <si>
    <t>Un consultant international n'est pas toujours recruté pour mener des enquêtes SENS. Le gestionnaire de l'enquête peut être identifié localement (personnel HCR, partenaires en nutrition, gouvernement, etc.).</t>
  </si>
  <si>
    <t>Total number of survey team members (supervisors and surveyors)</t>
  </si>
  <si>
    <t>Total number of survey team members (survey team members and supervisors)</t>
  </si>
  <si>
    <t>Printing of final report (paper, toner and binding)</t>
  </si>
  <si>
    <t>Impression du rapport final (papier, toner et reliure)</t>
  </si>
  <si>
    <t>Sticky labels</t>
  </si>
  <si>
    <t>Etiquettes autocollantes</t>
  </si>
  <si>
    <t>To number the anthropometric and anaemia equipment (HemoCues Analyser + cases)</t>
  </si>
  <si>
    <t>Extension cords</t>
  </si>
  <si>
    <t>Extension cords are needed to plug all smartphones each evening during data collection, and other electronic items needed for mobile data collection (laptop, router, etc.)</t>
  </si>
  <si>
    <t>4.3. Copy of printed materials</t>
  </si>
  <si>
    <t>Wooden stick cut to length of 110,0 cm marked at 87,0 cm</t>
  </si>
  <si>
    <t>UNHCR HQ has a stock of Hemocues 301 that can be borrowed if the operation does not have the budget to buy their own for survey purposes.</t>
  </si>
  <si>
    <t>UNHCR HQ has a stock of Hemocues 301 cases that can be borrowed if the operation does not have the budget to buy their own for survey purposes.</t>
  </si>
  <si>
    <t xml:space="preserve">UNHCR HQ can asssit in procuring and sending these items upon provision of a valid survey budget code. </t>
  </si>
  <si>
    <t>Alcohol swabs or disinfectant alcohol bottle</t>
  </si>
  <si>
    <t xml:space="preserve">Umbrella </t>
  </si>
  <si>
    <t xml:space="preserve">This is used sometimes during rainy season </t>
  </si>
  <si>
    <t>Rubber boots and rain coats</t>
  </si>
  <si>
    <t>Products will vary according to contexts</t>
  </si>
  <si>
    <t>ORS sachet</t>
  </si>
  <si>
    <t>Zinc tablet or syrup</t>
  </si>
  <si>
    <t>Ensure to distribute to each team the ORS sachets used in the survey context</t>
  </si>
  <si>
    <t>Ensure to distribute to each team the zinc tablets or syrups used in the survey context</t>
  </si>
  <si>
    <t>Eurotrol Hb 301 Control solution High (box of 2)</t>
  </si>
  <si>
    <r>
      <t>Eurotrol Hb 301 Control solution Normal</t>
    </r>
    <r>
      <rPr>
        <b/>
        <sz val="9"/>
        <color rgb="FFFF0000"/>
        <rFont val="Arial"/>
        <family val="2"/>
      </rPr>
      <t xml:space="preserve">  </t>
    </r>
    <r>
      <rPr>
        <sz val="9"/>
        <rFont val="Arial"/>
        <family val="2"/>
      </rPr>
      <t>(box of 2)</t>
    </r>
  </si>
  <si>
    <t>Eurotrol Hb 301 Control solution Low (box of 2)</t>
  </si>
  <si>
    <t>Solution de contrôle Eurotrol Hb 301 (High) (Boite de 2 flacons)</t>
  </si>
  <si>
    <t>Solution de contrôle Eurotrol Hb 301 (Normal) (Boite de 2 flacons)</t>
  </si>
  <si>
    <t>Solution de contrôle Eurotrol Hb 301 (Low) (Boite de 2 flacons)</t>
  </si>
  <si>
    <t>Le siège du HCR peut assister dans l'obtention et l'envoi de ces articles sur présentation d'un code budget valide pour l'enquête.</t>
  </si>
  <si>
    <t>Retractable safety lancets (boxes of 200)</t>
  </si>
  <si>
    <t>Waste bags/boxes for biohazard</t>
  </si>
  <si>
    <t>RUTF/RUSF sachets and BSFP product</t>
  </si>
  <si>
    <t xml:space="preserve">Sachets d'ATPE/ASPE et produit utilise dans le cadre du BSFP </t>
  </si>
  <si>
    <t>Les produits nutritionnels utilises dans le cadre des programmes de prise en charge de la malnutrition aigue, ainsi que ceux utilises dans le BSFP peuvent varier selon les contextes</t>
  </si>
  <si>
    <t>Sachet de SRO</t>
  </si>
  <si>
    <t>Comprimes ou sirop de zinc</t>
  </si>
  <si>
    <t>This is not always needed</t>
  </si>
  <si>
    <t>Cela n'est pas toujours nécessaire</t>
  </si>
  <si>
    <t>This is only applicable to contexts where translations of the SENS questionnaire and related documents are necessary, and cannot be done amongst the survey partners.</t>
  </si>
  <si>
    <t>UNHCR HQ has a stock of smartphones that can be borrowed if the operation does not have the budget to buy their own for survey purposes.</t>
  </si>
  <si>
    <t>Two options: i) all teams in one bus; ii) one or more teams per car/van</t>
  </si>
  <si>
    <t>Android smartphones (&amp; chargers, cases, screensavers, external battery packs)</t>
  </si>
  <si>
    <t>Nombre d'équipes</t>
  </si>
  <si>
    <t>Nombre total personnel d'enquête (enquêteurs et superviseurs)</t>
  </si>
  <si>
    <t>Catégories</t>
  </si>
  <si>
    <t>I. Travail Préparatoire</t>
  </si>
  <si>
    <t>Per diem Equipe Technique (PRONIANUT, AHA)</t>
  </si>
  <si>
    <t>Per diem Equipe de Coordination (PRONIANUT)</t>
  </si>
  <si>
    <t>II. Formation des enquêteurs (6 jours)</t>
  </si>
  <si>
    <t>2.1. Activités de formation (30 personnes)</t>
  </si>
  <si>
    <t>Pause Déjeuner</t>
  </si>
  <si>
    <t>Pause café (2/pers/jour)</t>
  </si>
  <si>
    <t>Frais pour les facilitateurs/superviseurs enquête en appui au consultant</t>
  </si>
  <si>
    <t>Per diem participants</t>
  </si>
  <si>
    <t>2.2. Matériel de formation</t>
  </si>
  <si>
    <t>Unité</t>
  </si>
  <si>
    <t>Marqueurs de différentes couleurs</t>
  </si>
  <si>
    <t xml:space="preserve">Rallonges électriques </t>
  </si>
  <si>
    <t>2.3.Test de standardisation pour l'anthropométrie (12 enquêteurs par session de 4 heures)</t>
  </si>
  <si>
    <t>Pause café pour les mères</t>
  </si>
  <si>
    <t>Frais de déplacement et/ou prime pour les mères</t>
  </si>
  <si>
    <t>Eau pour les mères et les enfants</t>
  </si>
  <si>
    <t>III. Collecte des données</t>
  </si>
  <si>
    <t>Per diem pour les superviseurs</t>
  </si>
  <si>
    <t>Per diem pour les chefs d'équipe</t>
  </si>
  <si>
    <t>Per diem pour les enquêteurs</t>
  </si>
  <si>
    <t>Crédit téléphone pour les superviseurs</t>
  </si>
  <si>
    <t>Crédit téléphone chef d'équipe</t>
  </si>
  <si>
    <t xml:space="preserve">IV.  Matériel </t>
  </si>
  <si>
    <t>4.1. Véhicules et Matériel Electronique</t>
  </si>
  <si>
    <t>Location bus pour 6 équipes</t>
  </si>
  <si>
    <t>Véhicule</t>
  </si>
  <si>
    <t>Véhicule superviseurs (PRONIANUT)</t>
  </si>
  <si>
    <t>Téléphones portables Android (&amp; chargeurs, étuis, économiseurs d'écran, batteries externes)</t>
  </si>
  <si>
    <t>Carburant pour le véhicules d'enquête (PRONIANUT)</t>
  </si>
  <si>
    <t>4.3. Reproduction des documents d'enquête</t>
  </si>
  <si>
    <t>Impression des documents techniques (calendrier évènements, ticket de référence, etc.)</t>
  </si>
  <si>
    <t xml:space="preserve">4.4. Matériel Anthropométrique </t>
  </si>
  <si>
    <t>Bâton en bois de 110,0 cm et marque a 87,0 cm</t>
  </si>
  <si>
    <t>Poids étalon pour la standardisation des balances (min. 5 kg)</t>
  </si>
  <si>
    <t>4.5. Matériel Anémie</t>
  </si>
  <si>
    <t>Bouteille alcool a 70 degrés</t>
  </si>
  <si>
    <t>Boite a déchets contamines</t>
  </si>
  <si>
    <t>4.6. Petit matériel</t>
  </si>
  <si>
    <t>V. Présentation des résultats préliminaires</t>
  </si>
  <si>
    <t>Pause café</t>
  </si>
  <si>
    <t>VI. Présentation des résultats finaux et dissémination du rapport</t>
  </si>
  <si>
    <t>Pause déjeuner</t>
  </si>
  <si>
    <t>Per diem et frais de déplacement équipe coordination PRONIANUT</t>
  </si>
  <si>
    <t>Total I Enquête</t>
  </si>
  <si>
    <t>VII. Divers/Imprévus</t>
  </si>
  <si>
    <t>Total II Enquête + 10%</t>
  </si>
  <si>
    <t>Per diem pour le consultant international (Intérieur pays)</t>
  </si>
  <si>
    <t>Total III Enquête + 10% + Consultant</t>
  </si>
  <si>
    <t>Nombre de zones enquêtées (camps, milieu urbain)</t>
  </si>
  <si>
    <t xml:space="preserve">Nombre d'équipes </t>
  </si>
  <si>
    <t>Quantité</t>
  </si>
  <si>
    <t>Per diem Equipe Technique (Si applicable)</t>
  </si>
  <si>
    <t>Ceci n'est pas applicable à tous les contextes. Parfois, il est courant de prévoir une allocation et / ou du crédit téléphonique pour les membres du Comité technique / équipe de coordination. Généralement, cela s'applique lorsque des partenaires gouvernementaux sont impliqués dans l'enquête (par exemple, le Ministère de la Santé)</t>
  </si>
  <si>
    <t>Per diem Equipe de Coordination (Si applicable)</t>
  </si>
  <si>
    <t>Cela ne s'applique qu'aux contextes où le questionnaire SENS et les documents d'enquête ont besoin d'être traduits et que cela ne peut être fait par les partenaires de l'enquête</t>
  </si>
  <si>
    <r>
      <t>II. Formation des Enquêteurs (</t>
    </r>
    <r>
      <rPr>
        <b/>
        <sz val="9"/>
        <color rgb="FFFF0000"/>
        <rFont val="Arial"/>
        <family val="2"/>
      </rPr>
      <t>X jours</t>
    </r>
    <r>
      <rPr>
        <b/>
        <sz val="9"/>
        <color indexed="9"/>
        <rFont val="Arial"/>
        <family val="2"/>
      </rPr>
      <t>)</t>
    </r>
  </si>
  <si>
    <t>2.1. Activités de formation (X personne)</t>
  </si>
  <si>
    <t>Frais de déplacement comptable (Si applicable)</t>
  </si>
  <si>
    <t>Rallonges électriques</t>
  </si>
  <si>
    <t>Ex : Agenda de formation, tests écrits, calendrier des évènements, etc.</t>
  </si>
  <si>
    <r>
      <t>2.3. Test de Standardisation pour l'anthropométrie (</t>
    </r>
    <r>
      <rPr>
        <b/>
        <i/>
        <sz val="9"/>
        <color rgb="FFFF0000"/>
        <rFont val="Arial"/>
        <family val="2"/>
      </rPr>
      <t>X enquêteurs par session de 4 heures</t>
    </r>
    <r>
      <rPr>
        <b/>
        <i/>
        <sz val="9"/>
        <rFont val="Arial"/>
        <family val="2"/>
      </rPr>
      <t>)</t>
    </r>
  </si>
  <si>
    <t>III. Collecte des Données</t>
  </si>
  <si>
    <t>Frais de déplacement Comptable (Si applicable)</t>
  </si>
  <si>
    <t>Contexte où un comptable est nécessaire pour pouvoir verser le montant de l'allocation aux enquêteurs</t>
  </si>
  <si>
    <t>Cela dépend du contexte. La plupart du temps aucune prime n'est versée aux guides/agents de sante communautaire vivant dans les camps</t>
  </si>
  <si>
    <r>
      <t xml:space="preserve">IV.  Matériels </t>
    </r>
    <r>
      <rPr>
        <b/>
        <sz val="10"/>
        <color theme="0"/>
        <rFont val="Arial"/>
        <family val="2"/>
      </rPr>
      <t>*</t>
    </r>
  </si>
  <si>
    <t>4.1. Véhicules et Matériel électroniques</t>
  </si>
  <si>
    <t>Location bus/voitures pour les équipes</t>
  </si>
  <si>
    <t>Deux options: i) Un bus pour toutes les équipes; ii) Une équipe ou plus par voiture/van</t>
  </si>
  <si>
    <t>Téléphones portables Android</t>
  </si>
  <si>
    <t>Le siège du HCR dispose d'un stock de téléphones. Les téléphones peuvent être empruntés pour les besoins de l'enquête si les opérations n'ont pas le budget pour acheter leurs propres appareils.</t>
  </si>
  <si>
    <t>Des rallonges électriques sont nécessaires pour brancher tous les téléphones portables chaque soir pendant la collecte des données, ainsi que les autres items électroniques nécessaires pour la collecte de données mobiles (ordinateur portable, routeur, etc.)</t>
  </si>
  <si>
    <t>Carburant pour location bus/voitures pour les équipes</t>
  </si>
  <si>
    <t>Carburant pour l'équipe de supervision et de coordination</t>
  </si>
  <si>
    <t>Ex : Fiche de sélection des ménages, calendrier, ticket de référence, etc.. Prévoir plus de papier si collecte des données sur papier (questionnaire)</t>
  </si>
  <si>
    <t>4.4. Matériel  Anthropométrique</t>
  </si>
  <si>
    <t>4.5.Materiel Anémie</t>
  </si>
  <si>
    <t>Le siège du HCR dispose d'un stock d'HemoCues 301. Les appareils HemoCues peuvent être empruntés pour les besoins de l'enquête si les opérations n'ont pas le budget pour acheter leurs propres appareils.</t>
  </si>
  <si>
    <t>Le siège du HCR dispose d'un stock de valisettes pour HemoCues 301. Les valisettes peuvent être empruntés pour les besoins d l'enquête si les opérations n'ont pas le budget pour acheter leurs propres valisettes.</t>
  </si>
  <si>
    <t>Lancettes de sécurité rétractable (Boites de 200)</t>
  </si>
  <si>
    <t>Tampons d'alcool ou bouteille d'alcool a 70 degrés</t>
  </si>
  <si>
    <t>Sac/Boite a déchets contamines</t>
  </si>
  <si>
    <r>
      <t xml:space="preserve">Pour pouvoir numéroter le matériel anthropométrique, les HemoCues et les valisettes </t>
    </r>
    <r>
      <rPr>
        <sz val="9"/>
        <rFont val="Calibri"/>
        <family val="2"/>
      </rPr>
      <t>pour les</t>
    </r>
    <r>
      <rPr>
        <sz val="9"/>
        <rFont val="Arial"/>
        <family val="2"/>
      </rPr>
      <t xml:space="preserve"> HemoCues</t>
    </r>
  </si>
  <si>
    <t xml:space="preserve">Parfois utilise si la collecte des données a lieu durant la saison des pluies et/ou dans un contexte ensoleille </t>
  </si>
  <si>
    <t>Bottes en caoutchouc et imperméables</t>
  </si>
  <si>
    <t>Ceci peut parfois être nécessaire si l'enquête se déroule pendant la saison des pluies</t>
  </si>
  <si>
    <t>Badge d'identification pour les enquêteurs/superviseurs</t>
  </si>
  <si>
    <t>Ceci doit être fait pour chacun des membres du personnel d'enquête</t>
  </si>
  <si>
    <t>S'assurer de distribuer a chacune des équipes les capsules de vitamine A utilisées dans le contexte de l'enquête</t>
  </si>
  <si>
    <t>S'assurer de distribuer a chacune des équipes les comprimes de fer-acide folique utilises dans le contexte de l'enquête</t>
  </si>
  <si>
    <t>Comprimes déparasitant (mebendazole, albendazole)</t>
  </si>
  <si>
    <t>S'assurer de distribuer a chacune des équipes les comprimes de déparasitant utilises dans le contexte de l'enquête</t>
  </si>
  <si>
    <t>S'assurer de distribuer a chacune des équipes les sachets de SRO utilises dans le contexte de l'enquête</t>
  </si>
  <si>
    <t>S'assurer de distribuer a chacune des équipes les comprimes ou le sirop de zinc utilises dans le contexte de l'enquête</t>
  </si>
  <si>
    <t>De taille moyenne pour le petit matériel (Ex : Sachet de Plumpy Nut, Comprimes de déparasitant, capsules de vitamine A, etc.)</t>
  </si>
  <si>
    <t>VI. Présentation des résultats finaux et Dissémination du rapport d'enquête</t>
  </si>
  <si>
    <t>Per diem et frais de déplacement Equipe de Coordination (Si applicable)</t>
  </si>
  <si>
    <t>Per diem pour le consultant international (Capitale)</t>
  </si>
  <si>
    <t>Per diem pour le consultant international (Terrain)</t>
  </si>
  <si>
    <r>
      <t xml:space="preserve">Budget Enquête SENS, </t>
    </r>
    <r>
      <rPr>
        <b/>
        <sz val="12"/>
        <color rgb="FFFF0000"/>
        <rFont val="Arial"/>
        <family val="2"/>
      </rPr>
      <t>Pays, Année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</si>
</sst>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26" x14ac:knownFonts="1">
    <font>
      <sz val="10"/>
      <name val="Arial"/>
    </font>
    <font>
      <b/>
      <sz val="10"/>
      <name val="Arial"/>
      <family val="2"/>
    </font>
    <font>
      <sz val="10"/>
      <name val="Arial"/>
      <family val="2"/>
    </font>
    <font>
      <b/>
      <sz val="12"/>
      <name val="Arial"/>
      <family val="2"/>
    </font>
    <font>
      <b/>
      <sz val="12"/>
      <name val="Calibri"/>
      <family val="2"/>
    </font>
    <font>
      <b/>
      <sz val="11"/>
      <name val="Arial"/>
      <family val="2"/>
    </font>
    <font>
      <b/>
      <sz val="11"/>
      <name val="Calibri"/>
      <family val="2"/>
    </font>
    <font>
      <sz val="11"/>
      <name val="Arial"/>
      <family val="2"/>
    </font>
    <font>
      <b/>
      <sz val="9"/>
      <color indexed="9"/>
      <name val="Arial"/>
      <family val="2"/>
    </font>
    <font>
      <sz val="9"/>
      <name val="Arial"/>
      <family val="2"/>
    </font>
    <font>
      <b/>
      <i/>
      <sz val="9"/>
      <name val="Arial"/>
      <family val="2"/>
    </font>
    <font>
      <i/>
      <sz val="9"/>
      <name val="Arial"/>
      <family val="2"/>
    </font>
    <font>
      <sz val="9"/>
      <color indexed="9"/>
      <name val="Arial"/>
      <family val="2"/>
    </font>
    <font>
      <b/>
      <sz val="12"/>
      <color indexed="9"/>
      <name val="Arial"/>
      <family val="2"/>
    </font>
    <font>
      <sz val="12"/>
      <name val="Arial"/>
      <family val="2"/>
    </font>
    <font>
      <sz val="11"/>
      <color theme="1"/>
      <name val="Calibri"/>
      <family val="2"/>
      <scheme val="minor"/>
    </font>
    <font>
      <sz val="9"/>
      <color theme="0"/>
      <name val="Arial"/>
      <family val="2"/>
    </font>
    <font>
      <b/>
      <sz val="10"/>
      <color theme="0"/>
      <name val="Arial"/>
      <family val="2"/>
    </font>
    <font>
      <b/>
      <sz val="10"/>
      <color rgb="FFFF0000"/>
      <name val="Arial"/>
      <family val="2"/>
    </font>
    <font>
      <b/>
      <sz val="12"/>
      <color rgb="FFFF0000"/>
      <name val="Arial"/>
      <family val="2"/>
    </font>
    <font>
      <b/>
      <sz val="9"/>
      <color rgb="FFFF0000"/>
      <name val="Arial"/>
      <family val="2"/>
    </font>
    <font>
      <b/>
      <i/>
      <sz val="9"/>
      <color rgb="FFFF0000"/>
      <name val="Arial"/>
      <family val="2"/>
    </font>
    <font>
      <b/>
      <sz val="11"/>
      <color rgb="FFFF0000"/>
      <name val="Arial"/>
      <family val="2"/>
    </font>
    <font>
      <sz val="9"/>
      <color rgb="FFFF0000"/>
      <name val="Arial"/>
      <family val="2"/>
    </font>
    <font>
      <sz val="9"/>
      <name val="Calibri"/>
      <family val="2"/>
    </font>
    <font>
      <b/>
      <sz val="9"/>
      <color theme="0"/>
      <name val="Arial"/>
      <family val="2"/>
    </font>
  </fonts>
  <fills count="6">
    <fill>
      <patternFill patternType="none"/>
    </fill>
    <fill>
      <patternFill patternType="gray125"/>
    </fill>
    <fill>
      <patternFill patternType="solid">
        <fgColor indexed="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66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5" fillId="0" borderId="0" applyFont="0" applyFill="0" applyBorder="0" applyAlignment="0" applyProtection="0"/>
    <xf numFmtId="0" fontId="2" fillId="0" borderId="0"/>
  </cellStyleXfs>
  <cellXfs count="84">
    <xf numFmtId="0" fontId="0" fillId="0" borderId="0" xfId="0"/>
    <xf numFmtId="0" fontId="3" fillId="0" borderId="0" xfId="2" applyNumberFormat="1" applyFont="1" applyFill="1" applyAlignment="1">
      <alignment vertical="center"/>
    </xf>
    <xf numFmtId="3" fontId="2" fillId="0" borderId="0" xfId="2" applyNumberFormat="1" applyFont="1" applyFill="1" applyAlignment="1">
      <alignment horizontal="center" vertical="center"/>
    </xf>
    <xf numFmtId="3" fontId="2" fillId="0" borderId="0" xfId="0" applyNumberFormat="1" applyFont="1" applyFill="1" applyAlignment="1">
      <alignment horizontal="center" vertical="center"/>
    </xf>
    <xf numFmtId="3" fontId="2" fillId="0" borderId="0" xfId="2" applyNumberFormat="1" applyFont="1" applyFill="1" applyAlignment="1">
      <alignment horizontal="right" vertical="center"/>
    </xf>
    <xf numFmtId="4" fontId="2" fillId="3" borderId="0" xfId="2" applyNumberFormat="1" applyFont="1" applyFill="1" applyAlignment="1">
      <alignment horizontal="center" vertical="center"/>
    </xf>
    <xf numFmtId="3" fontId="2" fillId="0" borderId="0" xfId="0" applyNumberFormat="1" applyFont="1" applyFill="1" applyAlignment="1">
      <alignment vertical="center"/>
    </xf>
    <xf numFmtId="3" fontId="5" fillId="0" borderId="1" xfId="0" applyNumberFormat="1" applyFont="1" applyFill="1" applyBorder="1" applyAlignment="1">
      <alignment horizontal="center" vertical="center" wrapText="1"/>
    </xf>
    <xf numFmtId="3" fontId="7" fillId="0" borderId="0" xfId="0" applyNumberFormat="1" applyFont="1" applyFill="1" applyAlignment="1">
      <alignment horizontal="center" vertical="center" wrapText="1"/>
    </xf>
    <xf numFmtId="3" fontId="8" fillId="2" borderId="1" xfId="0" applyNumberFormat="1" applyFont="1" applyFill="1" applyBorder="1" applyAlignment="1">
      <alignment vertical="center"/>
    </xf>
    <xf numFmtId="3" fontId="8" fillId="2" borderId="1" xfId="0" applyNumberFormat="1" applyFont="1" applyFill="1" applyBorder="1" applyAlignment="1">
      <alignment horizontal="center" vertical="center"/>
    </xf>
    <xf numFmtId="3" fontId="9" fillId="0" borderId="0" xfId="0" applyNumberFormat="1" applyFont="1" applyFill="1" applyAlignment="1">
      <alignment vertical="center"/>
    </xf>
    <xf numFmtId="3" fontId="11" fillId="0" borderId="0" xfId="0" applyNumberFormat="1" applyFont="1" applyFill="1" applyAlignment="1">
      <alignment vertical="center"/>
    </xf>
    <xf numFmtId="3" fontId="9" fillId="0" borderId="1" xfId="0" applyNumberFormat="1" applyFont="1" applyFill="1" applyBorder="1" applyAlignment="1">
      <alignment horizontal="left" vertical="center" indent="2"/>
    </xf>
    <xf numFmtId="3"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right" vertical="center"/>
    </xf>
    <xf numFmtId="3" fontId="9" fillId="0" borderId="1" xfId="0" applyNumberFormat="1" applyFont="1" applyFill="1" applyBorder="1" applyAlignment="1">
      <alignment vertical="center"/>
    </xf>
    <xf numFmtId="3" fontId="9" fillId="5" borderId="1" xfId="0" applyNumberFormat="1" applyFont="1" applyFill="1" applyBorder="1" applyAlignment="1">
      <alignment horizontal="left" vertical="center" indent="2"/>
    </xf>
    <xf numFmtId="3" fontId="9" fillId="5" borderId="1" xfId="0" applyNumberFormat="1" applyFont="1" applyFill="1" applyBorder="1" applyAlignment="1">
      <alignment horizontal="center" vertical="center"/>
    </xf>
    <xf numFmtId="3" fontId="9" fillId="5" borderId="1" xfId="0" applyNumberFormat="1" applyFont="1" applyFill="1" applyBorder="1" applyAlignment="1">
      <alignment horizontal="right" vertical="center"/>
    </xf>
    <xf numFmtId="3" fontId="9" fillId="5" borderId="1" xfId="0" applyNumberFormat="1" applyFont="1" applyFill="1" applyBorder="1" applyAlignment="1">
      <alignment vertical="center"/>
    </xf>
    <xf numFmtId="3" fontId="12" fillId="0" borderId="0" xfId="0" applyNumberFormat="1" applyFont="1" applyFill="1" applyAlignment="1">
      <alignment vertical="center"/>
    </xf>
    <xf numFmtId="3" fontId="9" fillId="0" borderId="1" xfId="0" applyNumberFormat="1" applyFont="1" applyFill="1" applyBorder="1" applyAlignment="1">
      <alignment horizontal="left" vertical="center" wrapText="1" indent="2"/>
    </xf>
    <xf numFmtId="3" fontId="2" fillId="4" borderId="1" xfId="2" applyNumberFormat="1" applyFont="1" applyFill="1" applyBorder="1" applyAlignment="1">
      <alignment horizontal="left" vertical="center" indent="2"/>
    </xf>
    <xf numFmtId="3" fontId="9" fillId="0" borderId="1" xfId="2" applyNumberFormat="1" applyFont="1" applyFill="1" applyBorder="1" applyAlignment="1">
      <alignment vertical="center"/>
    </xf>
    <xf numFmtId="3" fontId="9" fillId="5" borderId="1" xfId="2" applyNumberFormat="1" applyFont="1" applyFill="1" applyBorder="1" applyAlignment="1">
      <alignment horizontal="left" vertical="center" indent="2"/>
    </xf>
    <xf numFmtId="3" fontId="9" fillId="5" borderId="1" xfId="2" applyNumberFormat="1" applyFont="1" applyFill="1" applyBorder="1" applyAlignment="1">
      <alignment horizontal="center" vertical="center"/>
    </xf>
    <xf numFmtId="3" fontId="9" fillId="5" borderId="1" xfId="2" applyNumberFormat="1" applyFont="1" applyFill="1" applyBorder="1" applyAlignment="1">
      <alignment horizontal="right" vertical="center"/>
    </xf>
    <xf numFmtId="3" fontId="9" fillId="5" borderId="1" xfId="2" applyNumberFormat="1" applyFont="1" applyFill="1" applyBorder="1" applyAlignment="1">
      <alignment vertical="center"/>
    </xf>
    <xf numFmtId="3" fontId="9" fillId="0" borderId="0" xfId="2" applyNumberFormat="1" applyFont="1" applyFill="1" applyAlignment="1">
      <alignment vertical="center"/>
    </xf>
    <xf numFmtId="3" fontId="9" fillId="0" borderId="1" xfId="2" applyNumberFormat="1" applyFont="1" applyFill="1" applyBorder="1" applyAlignment="1">
      <alignment horizontal="center" vertical="center"/>
    </xf>
    <xf numFmtId="3" fontId="9" fillId="0" borderId="1" xfId="2" applyNumberFormat="1" applyFont="1" applyFill="1" applyBorder="1" applyAlignment="1">
      <alignment horizontal="right" vertical="center"/>
    </xf>
    <xf numFmtId="3" fontId="9" fillId="0" borderId="1" xfId="2" applyNumberFormat="1" applyFont="1" applyFill="1" applyBorder="1" applyAlignment="1">
      <alignment horizontal="left" vertical="center" indent="2"/>
    </xf>
    <xf numFmtId="3" fontId="10" fillId="4" borderId="2" xfId="0" applyNumberFormat="1" applyFont="1" applyFill="1" applyBorder="1" applyAlignment="1">
      <alignment horizontal="left" vertical="center"/>
    </xf>
    <xf numFmtId="3" fontId="10" fillId="4" borderId="3" xfId="0" applyNumberFormat="1" applyFont="1" applyFill="1" applyBorder="1" applyAlignment="1">
      <alignment horizontal="left" vertical="center"/>
    </xf>
    <xf numFmtId="3" fontId="10" fillId="4" borderId="4" xfId="0" applyNumberFormat="1" applyFont="1" applyFill="1" applyBorder="1" applyAlignment="1">
      <alignment horizontal="left" vertical="center"/>
    </xf>
    <xf numFmtId="3" fontId="9" fillId="4" borderId="1" xfId="0" applyNumberFormat="1" applyFont="1" applyFill="1" applyBorder="1" applyAlignment="1">
      <alignment vertical="center"/>
    </xf>
    <xf numFmtId="3" fontId="2" fillId="4" borderId="1" xfId="2" applyNumberFormat="1" applyFont="1" applyFill="1" applyBorder="1" applyAlignment="1">
      <alignment vertical="center"/>
    </xf>
    <xf numFmtId="3" fontId="16" fillId="0" borderId="0" xfId="0" applyNumberFormat="1" applyFont="1" applyFill="1" applyAlignment="1">
      <alignment vertical="center"/>
    </xf>
    <xf numFmtId="3" fontId="13" fillId="2" borderId="2" xfId="0" applyNumberFormat="1" applyFont="1" applyFill="1" applyBorder="1" applyAlignment="1">
      <alignment horizontal="right" vertical="center"/>
    </xf>
    <xf numFmtId="164" fontId="17" fillId="2" borderId="1" xfId="1" applyNumberFormat="1" applyFont="1" applyFill="1" applyBorder="1" applyAlignment="1">
      <alignment horizontal="right" vertical="center"/>
    </xf>
    <xf numFmtId="3" fontId="14" fillId="0" borderId="0" xfId="0" applyNumberFormat="1" applyFont="1" applyFill="1" applyAlignment="1">
      <alignment vertical="center"/>
    </xf>
    <xf numFmtId="3" fontId="2" fillId="0" borderId="0" xfId="0" applyNumberFormat="1" applyFont="1" applyFill="1" applyAlignment="1">
      <alignment horizontal="right" vertical="center"/>
    </xf>
    <xf numFmtId="3" fontId="10" fillId="4" borderId="1" xfId="0" applyNumberFormat="1" applyFont="1" applyFill="1" applyBorder="1" applyAlignment="1">
      <alignment horizontal="left" vertical="center"/>
    </xf>
    <xf numFmtId="3" fontId="9" fillId="0" borderId="2" xfId="2" applyNumberFormat="1" applyFont="1" applyFill="1" applyBorder="1" applyAlignment="1">
      <alignment horizontal="left" vertical="center" indent="2"/>
    </xf>
    <xf numFmtId="3" fontId="1" fillId="0" borderId="0" xfId="0" applyNumberFormat="1" applyFont="1" applyFill="1" applyAlignment="1">
      <alignment horizontal="center" vertical="center"/>
    </xf>
    <xf numFmtId="3" fontId="1" fillId="0" borderId="0" xfId="2" applyNumberFormat="1" applyFont="1" applyFill="1" applyAlignment="1">
      <alignment horizontal="right" vertical="center"/>
    </xf>
    <xf numFmtId="3" fontId="18" fillId="0" borderId="0" xfId="0" applyNumberFormat="1" applyFont="1" applyFill="1" applyAlignment="1">
      <alignment vertical="center"/>
    </xf>
    <xf numFmtId="4" fontId="18" fillId="3" borderId="0" xfId="2" applyNumberFormat="1" applyFont="1" applyFill="1" applyAlignment="1">
      <alignment horizontal="center" vertical="center"/>
    </xf>
    <xf numFmtId="3" fontId="10" fillId="4" borderId="1" xfId="0" applyNumberFormat="1" applyFont="1" applyFill="1" applyBorder="1" applyAlignment="1">
      <alignment horizontal="left" vertical="center"/>
    </xf>
    <xf numFmtId="3" fontId="10" fillId="4" borderId="1" xfId="0" applyNumberFormat="1" applyFont="1" applyFill="1" applyBorder="1" applyAlignment="1">
      <alignment horizontal="left" vertical="center"/>
    </xf>
    <xf numFmtId="4" fontId="2" fillId="0" borderId="0" xfId="2" applyNumberFormat="1" applyFont="1" applyFill="1" applyAlignment="1">
      <alignment horizontal="center" vertical="center"/>
    </xf>
    <xf numFmtId="3" fontId="23" fillId="0" borderId="1" xfId="0" applyNumberFormat="1" applyFont="1" applyFill="1" applyBorder="1" applyAlignment="1">
      <alignment vertical="center"/>
    </xf>
    <xf numFmtId="3" fontId="23" fillId="0" borderId="0" xfId="0" applyNumberFormat="1" applyFont="1" applyFill="1" applyAlignment="1">
      <alignment vertical="center"/>
    </xf>
    <xf numFmtId="0" fontId="0" fillId="0" borderId="0" xfId="0" applyFill="1"/>
    <xf numFmtId="0" fontId="1" fillId="0" borderId="0" xfId="0" applyFont="1" applyFill="1" applyAlignment="1">
      <alignment horizontal="center"/>
    </xf>
    <xf numFmtId="0" fontId="14" fillId="0" borderId="0" xfId="0" applyFont="1" applyFill="1"/>
    <xf numFmtId="0" fontId="9" fillId="0" borderId="1" xfId="0" applyFont="1" applyFill="1" applyBorder="1"/>
    <xf numFmtId="3" fontId="10" fillId="4" borderId="1" xfId="0" applyNumberFormat="1" applyFont="1" applyFill="1" applyBorder="1" applyAlignment="1">
      <alignment horizontal="left" vertical="center"/>
    </xf>
    <xf numFmtId="0" fontId="0" fillId="0" borderId="1" xfId="0" applyFill="1" applyBorder="1"/>
    <xf numFmtId="0" fontId="9" fillId="0" borderId="1" xfId="0" applyFont="1" applyFill="1" applyBorder="1" applyAlignment="1">
      <alignment horizontal="right"/>
    </xf>
    <xf numFmtId="3" fontId="23" fillId="0" borderId="1" xfId="2" applyNumberFormat="1" applyFont="1" applyFill="1" applyBorder="1" applyAlignment="1">
      <alignment horizontal="right" vertical="center"/>
    </xf>
    <xf numFmtId="3" fontId="23" fillId="0" borderId="0" xfId="2" applyNumberFormat="1" applyFont="1" applyFill="1" applyAlignment="1">
      <alignment vertical="center"/>
    </xf>
    <xf numFmtId="1" fontId="17" fillId="2" borderId="1" xfId="1" applyNumberFormat="1" applyFont="1" applyFill="1" applyBorder="1" applyAlignment="1">
      <alignment horizontal="right" vertical="center"/>
    </xf>
    <xf numFmtId="3" fontId="13" fillId="0" borderId="0" xfId="0" applyNumberFormat="1" applyFont="1" applyFill="1" applyBorder="1" applyAlignment="1">
      <alignment horizontal="left" vertical="center"/>
    </xf>
    <xf numFmtId="3" fontId="13" fillId="0" borderId="0" xfId="0" applyNumberFormat="1" applyFont="1" applyFill="1" applyBorder="1" applyAlignment="1">
      <alignment horizontal="right" vertical="center"/>
    </xf>
    <xf numFmtId="164" fontId="17" fillId="0" borderId="0" xfId="1" applyNumberFormat="1" applyFont="1" applyFill="1" applyBorder="1" applyAlignment="1">
      <alignment horizontal="right" vertical="center"/>
    </xf>
    <xf numFmtId="1" fontId="9" fillId="0" borderId="1" xfId="0" applyNumberFormat="1" applyFont="1" applyFill="1" applyBorder="1" applyAlignment="1">
      <alignment vertical="center"/>
    </xf>
    <xf numFmtId="3" fontId="25" fillId="2" borderId="1" xfId="0" applyNumberFormat="1" applyFont="1" applyFill="1" applyBorder="1" applyAlignment="1">
      <alignment vertical="center"/>
    </xf>
    <xf numFmtId="3" fontId="9" fillId="0" borderId="1" xfId="0" applyNumberFormat="1" applyFont="1" applyFill="1" applyBorder="1" applyAlignment="1">
      <alignment horizontal="left" vertical="top" wrapText="1"/>
    </xf>
    <xf numFmtId="3" fontId="9" fillId="0" borderId="1" xfId="0" applyNumberFormat="1" applyFont="1" applyFill="1" applyBorder="1" applyAlignment="1">
      <alignment vertical="center" wrapText="1"/>
    </xf>
    <xf numFmtId="0" fontId="0" fillId="0" borderId="1" xfId="0" applyBorder="1" applyAlignment="1">
      <alignment vertical="center"/>
    </xf>
    <xf numFmtId="4" fontId="2" fillId="0" borderId="0" xfId="2" applyNumberFormat="1" applyFont="1" applyFill="1" applyAlignment="1">
      <alignment horizontal="right" vertical="center"/>
    </xf>
    <xf numFmtId="3" fontId="9" fillId="0" borderId="8" xfId="0" applyNumberFormat="1" applyFont="1" applyFill="1" applyBorder="1" applyAlignment="1">
      <alignment horizontal="left" vertical="top" wrapText="1"/>
    </xf>
    <xf numFmtId="3" fontId="9" fillId="0" borderId="9" xfId="0" applyNumberFormat="1" applyFont="1" applyFill="1" applyBorder="1" applyAlignment="1">
      <alignment horizontal="left" vertical="top" wrapText="1"/>
    </xf>
    <xf numFmtId="3" fontId="9" fillId="0" borderId="10" xfId="0" applyNumberFormat="1" applyFont="1" applyFill="1" applyBorder="1" applyAlignment="1">
      <alignment horizontal="left" vertical="top" wrapText="1"/>
    </xf>
    <xf numFmtId="3" fontId="13" fillId="2" borderId="5" xfId="0" applyNumberFormat="1" applyFont="1" applyFill="1" applyBorder="1" applyAlignment="1">
      <alignment horizontal="left" vertical="center"/>
    </xf>
    <xf numFmtId="3" fontId="13" fillId="2" borderId="6" xfId="0" applyNumberFormat="1" applyFont="1" applyFill="1" applyBorder="1" applyAlignment="1">
      <alignment horizontal="left" vertical="center"/>
    </xf>
    <xf numFmtId="3" fontId="13" fillId="2" borderId="7" xfId="0" applyNumberFormat="1" applyFont="1" applyFill="1" applyBorder="1" applyAlignment="1">
      <alignment horizontal="left" vertical="center"/>
    </xf>
    <xf numFmtId="3" fontId="10" fillId="4" borderId="1" xfId="0" applyNumberFormat="1" applyFont="1" applyFill="1" applyBorder="1" applyAlignment="1">
      <alignment horizontal="left" vertical="center"/>
    </xf>
    <xf numFmtId="3" fontId="9" fillId="0" borderId="8" xfId="0" applyNumberFormat="1" applyFont="1" applyFill="1" applyBorder="1" applyAlignment="1">
      <alignment vertical="center"/>
    </xf>
    <xf numFmtId="0" fontId="2" fillId="0" borderId="9" xfId="0" applyFont="1" applyBorder="1" applyAlignment="1">
      <alignment vertical="center"/>
    </xf>
    <xf numFmtId="3" fontId="9" fillId="0" borderId="9" xfId="0" applyNumberFormat="1" applyFont="1" applyFill="1" applyBorder="1" applyAlignment="1">
      <alignment vertical="center"/>
    </xf>
    <xf numFmtId="3" fontId="9" fillId="0" borderId="10" xfId="0" applyNumberFormat="1" applyFont="1" applyFill="1" applyBorder="1" applyAlignment="1">
      <alignment vertical="center"/>
    </xf>
  </cellXfs>
  <cellStyles count="3">
    <cellStyle name="Milliers 2" xfId="1"/>
    <cellStyle name="Normal" xfId="0" builtinId="0"/>
    <cellStyle name="Normal 2" xfId="2"/>
  </cellStyles>
  <dxfs count="0"/>
  <tableStyles count="0" defaultTableStyle="TableStyleMedium9" defaultPivotStyle="PivotStyleLight16"/>
  <colors>
    <mruColors>
      <color rgb="FFCCCCFF"/>
      <color rgb="FF09D2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7"/>
  <sheetViews>
    <sheetView tabSelected="1" zoomScale="90" zoomScaleNormal="90" workbookViewId="0">
      <pane ySplit="9" topLeftCell="A10" activePane="bottomLeft" state="frozen"/>
      <selection pane="bottomLeft" activeCell="H65" sqref="H65"/>
    </sheetView>
  </sheetViews>
  <sheetFormatPr baseColWidth="10" defaultColWidth="11.42578125" defaultRowHeight="12.75" x14ac:dyDescent="0.2"/>
  <cols>
    <col min="1" max="1" width="59.140625" style="6" customWidth="1"/>
    <col min="2" max="2" width="14.7109375" style="3" customWidth="1"/>
    <col min="3" max="4" width="11.7109375" style="3" customWidth="1"/>
    <col min="5" max="5" width="11.85546875" style="42" customWidth="1"/>
    <col min="6" max="6" width="15.140625" style="6" customWidth="1"/>
    <col min="7" max="7" width="17.28515625" style="6" customWidth="1"/>
    <col min="8" max="8" width="133.85546875" style="6" customWidth="1"/>
    <col min="9" max="16384" width="11.42578125" style="6"/>
  </cols>
  <sheetData>
    <row r="1" spans="1:13" ht="15.75" x14ac:dyDescent="0.2">
      <c r="A1" s="1" t="s">
        <v>134</v>
      </c>
      <c r="B1" s="2"/>
      <c r="C1" s="2"/>
      <c r="D1" s="45"/>
      <c r="E1" s="46" t="s">
        <v>135</v>
      </c>
      <c r="F1" s="48">
        <v>1000</v>
      </c>
      <c r="G1" s="47" t="s">
        <v>136</v>
      </c>
      <c r="H1" s="47"/>
    </row>
    <row r="2" spans="1:13" x14ac:dyDescent="0.2">
      <c r="A2" s="3"/>
      <c r="D2" s="42"/>
      <c r="E2" s="6"/>
    </row>
    <row r="3" spans="1:13" s="56" customFormat="1" ht="15" x14ac:dyDescent="0.2">
      <c r="A3" s="9" t="s">
        <v>158</v>
      </c>
      <c r="B3" s="10"/>
      <c r="C3" s="54"/>
      <c r="D3" s="54"/>
      <c r="E3" s="54"/>
      <c r="F3" s="54"/>
      <c r="G3" s="54"/>
      <c r="H3" s="54"/>
      <c r="I3" s="54"/>
      <c r="J3" s="55"/>
      <c r="K3" s="55"/>
      <c r="L3" s="55"/>
      <c r="M3" s="55"/>
    </row>
    <row r="4" spans="1:13" s="56" customFormat="1" ht="12" customHeight="1" x14ac:dyDescent="0.2">
      <c r="A4" s="57" t="s">
        <v>160</v>
      </c>
      <c r="B4" s="59"/>
      <c r="C4" s="54"/>
      <c r="D4" s="54"/>
      <c r="E4" s="54"/>
      <c r="F4" s="54"/>
      <c r="G4" s="54"/>
      <c r="H4" s="54"/>
      <c r="I4" s="55"/>
      <c r="J4" s="55"/>
      <c r="K4" s="55"/>
      <c r="L4" s="55"/>
    </row>
    <row r="5" spans="1:13" s="56" customFormat="1" ht="12" customHeight="1" x14ac:dyDescent="0.2">
      <c r="A5" s="57" t="s">
        <v>162</v>
      </c>
      <c r="B5" s="59"/>
      <c r="C5" s="54"/>
      <c r="D5" s="54"/>
      <c r="E5" s="54"/>
      <c r="F5" s="54"/>
      <c r="G5" s="54"/>
      <c r="H5" s="54"/>
      <c r="I5" s="55"/>
      <c r="J5" s="55"/>
      <c r="K5" s="55"/>
      <c r="L5" s="55"/>
    </row>
    <row r="6" spans="1:13" s="56" customFormat="1" ht="12" customHeight="1" x14ac:dyDescent="0.2">
      <c r="A6" s="57" t="s">
        <v>159</v>
      </c>
      <c r="B6" s="59"/>
      <c r="C6" s="54"/>
      <c r="D6" s="54"/>
      <c r="E6" s="54"/>
      <c r="F6" s="54"/>
      <c r="G6" s="54"/>
      <c r="H6" s="54"/>
      <c r="I6" s="54"/>
      <c r="J6" s="54"/>
      <c r="K6" s="54"/>
      <c r="L6" s="54"/>
    </row>
    <row r="7" spans="1:13" s="56" customFormat="1" ht="12" customHeight="1" x14ac:dyDescent="0.2">
      <c r="A7" s="57" t="s">
        <v>161</v>
      </c>
      <c r="B7" s="59"/>
      <c r="C7" s="54"/>
      <c r="D7" s="54"/>
      <c r="E7" s="54"/>
      <c r="F7" s="54"/>
      <c r="G7" s="54"/>
      <c r="H7" s="54"/>
      <c r="I7" s="54"/>
      <c r="J7" s="54"/>
      <c r="K7" s="54"/>
      <c r="L7" s="54"/>
    </row>
    <row r="8" spans="1:13" s="56" customFormat="1" ht="12" customHeight="1" x14ac:dyDescent="0.2">
      <c r="A8" s="57" t="s">
        <v>330</v>
      </c>
      <c r="B8" s="59"/>
      <c r="C8" s="54"/>
      <c r="D8" s="54"/>
      <c r="E8" s="54"/>
      <c r="F8" s="54"/>
      <c r="G8" s="54"/>
      <c r="H8" s="54"/>
      <c r="I8" s="54"/>
      <c r="J8" s="54"/>
      <c r="K8" s="54"/>
      <c r="L8" s="54"/>
    </row>
    <row r="9" spans="1:13" s="8" customFormat="1" ht="45" x14ac:dyDescent="0.2">
      <c r="A9" s="7" t="s">
        <v>58</v>
      </c>
      <c r="B9" s="7" t="s">
        <v>4</v>
      </c>
      <c r="C9" s="7" t="s">
        <v>2</v>
      </c>
      <c r="D9" s="7" t="s">
        <v>59</v>
      </c>
      <c r="E9" s="7" t="s">
        <v>137</v>
      </c>
      <c r="F9" s="7" t="s">
        <v>138</v>
      </c>
      <c r="G9" s="7" t="s">
        <v>60</v>
      </c>
      <c r="H9" s="7" t="s">
        <v>152</v>
      </c>
    </row>
    <row r="10" spans="1:13" s="11" customFormat="1" ht="12" customHeight="1" x14ac:dyDescent="0.2">
      <c r="A10" s="9" t="s">
        <v>67</v>
      </c>
      <c r="B10" s="10"/>
      <c r="C10" s="9"/>
      <c r="D10" s="9"/>
      <c r="E10" s="9"/>
      <c r="F10" s="9"/>
      <c r="G10" s="9"/>
      <c r="H10" s="9"/>
    </row>
    <row r="11" spans="1:13" s="12" customFormat="1" ht="12" customHeight="1" x14ac:dyDescent="0.2">
      <c r="A11" s="79" t="s">
        <v>269</v>
      </c>
      <c r="B11" s="79"/>
      <c r="C11" s="79"/>
      <c r="D11" s="79"/>
      <c r="E11" s="79"/>
      <c r="F11" s="79"/>
      <c r="G11" s="43"/>
      <c r="H11" s="50"/>
    </row>
    <row r="12" spans="1:13" s="11" customFormat="1" ht="12" customHeight="1" x14ac:dyDescent="0.2">
      <c r="A12" s="13" t="s">
        <v>163</v>
      </c>
      <c r="B12" s="14" t="s">
        <v>61</v>
      </c>
      <c r="C12" s="14"/>
      <c r="D12" s="14"/>
      <c r="E12" s="15"/>
      <c r="F12" s="16"/>
      <c r="G12" s="16"/>
      <c r="H12" s="73" t="s">
        <v>243</v>
      </c>
    </row>
    <row r="13" spans="1:13" s="11" customFormat="1" ht="12" customHeight="1" x14ac:dyDescent="0.2">
      <c r="A13" s="13" t="s">
        <v>164</v>
      </c>
      <c r="B13" s="14" t="s">
        <v>61</v>
      </c>
      <c r="C13" s="14"/>
      <c r="D13" s="14"/>
      <c r="E13" s="15"/>
      <c r="F13" s="16"/>
      <c r="G13" s="16"/>
      <c r="H13" s="74"/>
    </row>
    <row r="14" spans="1:13" s="11" customFormat="1" ht="12" customHeight="1" x14ac:dyDescent="0.2">
      <c r="A14" s="13" t="s">
        <v>165</v>
      </c>
      <c r="B14" s="14" t="s">
        <v>61</v>
      </c>
      <c r="C14" s="14"/>
      <c r="D14" s="14"/>
      <c r="E14" s="15"/>
      <c r="F14" s="16"/>
      <c r="G14" s="16"/>
      <c r="H14" s="74"/>
    </row>
    <row r="15" spans="1:13" s="11" customFormat="1" ht="12" customHeight="1" x14ac:dyDescent="0.2">
      <c r="A15" s="13" t="s">
        <v>166</v>
      </c>
      <c r="B15" s="14" t="s">
        <v>61</v>
      </c>
      <c r="C15" s="14"/>
      <c r="D15" s="14"/>
      <c r="E15" s="15"/>
      <c r="F15" s="16"/>
      <c r="G15" s="16"/>
      <c r="H15" s="69" t="s">
        <v>369</v>
      </c>
    </row>
    <row r="16" spans="1:13" s="11" customFormat="1" ht="12" customHeight="1" x14ac:dyDescent="0.2">
      <c r="A16" s="17" t="s">
        <v>12</v>
      </c>
      <c r="B16" s="18"/>
      <c r="C16" s="18"/>
      <c r="D16" s="18"/>
      <c r="E16" s="19"/>
      <c r="F16" s="20">
        <f>SUM(F12:F15)</f>
        <v>0</v>
      </c>
      <c r="G16" s="20">
        <f>SUM(G12:G15)</f>
        <v>0</v>
      </c>
      <c r="H16" s="20"/>
    </row>
    <row r="17" spans="1:8" s="21" customFormat="1" ht="12" customHeight="1" x14ac:dyDescent="0.2">
      <c r="A17" s="9" t="s">
        <v>139</v>
      </c>
      <c r="B17" s="10"/>
      <c r="C17" s="9"/>
      <c r="D17" s="9"/>
      <c r="E17" s="9"/>
      <c r="F17" s="9"/>
      <c r="G17" s="9"/>
      <c r="H17" s="9"/>
    </row>
    <row r="18" spans="1:8" s="12" customFormat="1" ht="12" customHeight="1" x14ac:dyDescent="0.2">
      <c r="A18" s="79" t="s">
        <v>140</v>
      </c>
      <c r="B18" s="79"/>
      <c r="C18" s="79"/>
      <c r="D18" s="79"/>
      <c r="E18" s="79"/>
      <c r="F18" s="79"/>
      <c r="G18" s="43"/>
      <c r="H18" s="50"/>
    </row>
    <row r="19" spans="1:8" s="11" customFormat="1" ht="12" customHeight="1" x14ac:dyDescent="0.2">
      <c r="A19" s="13" t="s">
        <v>88</v>
      </c>
      <c r="B19" s="14" t="s">
        <v>62</v>
      </c>
      <c r="C19" s="14"/>
      <c r="D19" s="14"/>
      <c r="E19" s="15"/>
      <c r="F19" s="16"/>
      <c r="G19" s="16"/>
      <c r="H19" s="16"/>
    </row>
    <row r="20" spans="1:8" s="11" customFormat="1" ht="12" customHeight="1" x14ac:dyDescent="0.2">
      <c r="A20" s="13" t="s">
        <v>90</v>
      </c>
      <c r="B20" s="14" t="s">
        <v>61</v>
      </c>
      <c r="C20" s="14"/>
      <c r="D20" s="14"/>
      <c r="E20" s="15"/>
      <c r="F20" s="16"/>
      <c r="G20" s="16"/>
      <c r="H20" s="16"/>
    </row>
    <row r="21" spans="1:8" s="11" customFormat="1" ht="12" customHeight="1" x14ac:dyDescent="0.2">
      <c r="A21" s="13" t="s">
        <v>77</v>
      </c>
      <c r="B21" s="14" t="s">
        <v>61</v>
      </c>
      <c r="C21" s="14"/>
      <c r="D21" s="14"/>
      <c r="E21" s="15"/>
      <c r="F21" s="16"/>
      <c r="G21" s="16"/>
      <c r="H21" s="16"/>
    </row>
    <row r="22" spans="1:8" s="11" customFormat="1" ht="12" customHeight="1" x14ac:dyDescent="0.2">
      <c r="A22" s="22" t="s">
        <v>87</v>
      </c>
      <c r="B22" s="14" t="s">
        <v>61</v>
      </c>
      <c r="C22" s="14"/>
      <c r="D22" s="14"/>
      <c r="E22" s="15"/>
      <c r="F22" s="16"/>
      <c r="G22" s="16"/>
      <c r="H22" s="16"/>
    </row>
    <row r="23" spans="1:8" s="11" customFormat="1" ht="12" customHeight="1" x14ac:dyDescent="0.2">
      <c r="A23" s="13" t="s">
        <v>169</v>
      </c>
      <c r="B23" s="14" t="s">
        <v>61</v>
      </c>
      <c r="C23" s="14"/>
      <c r="D23" s="14"/>
      <c r="E23" s="15"/>
      <c r="F23" s="16"/>
      <c r="G23" s="16"/>
      <c r="H23" s="16" t="s">
        <v>318</v>
      </c>
    </row>
    <row r="24" spans="1:8" s="11" customFormat="1" ht="12" customHeight="1" x14ac:dyDescent="0.2">
      <c r="A24" s="13" t="s">
        <v>153</v>
      </c>
      <c r="B24" s="14" t="s">
        <v>61</v>
      </c>
      <c r="C24" s="14"/>
      <c r="D24" s="14"/>
      <c r="E24" s="15"/>
      <c r="F24" s="16"/>
      <c r="G24" s="16"/>
      <c r="H24" s="16" t="s">
        <v>240</v>
      </c>
    </row>
    <row r="25" spans="1:8" s="11" customFormat="1" ht="12" customHeight="1" x14ac:dyDescent="0.2">
      <c r="A25" s="13" t="s">
        <v>154</v>
      </c>
      <c r="B25" s="14" t="s">
        <v>61</v>
      </c>
      <c r="C25" s="14"/>
      <c r="D25" s="14"/>
      <c r="E25" s="15"/>
      <c r="F25" s="16"/>
      <c r="G25" s="16"/>
      <c r="H25" s="16"/>
    </row>
    <row r="26" spans="1:8" s="11" customFormat="1" ht="12" customHeight="1" x14ac:dyDescent="0.2">
      <c r="A26" s="43" t="s">
        <v>192</v>
      </c>
      <c r="B26" s="43"/>
      <c r="C26" s="43"/>
      <c r="D26" s="43"/>
      <c r="E26" s="43"/>
      <c r="F26" s="43"/>
      <c r="G26" s="36"/>
      <c r="H26" s="36"/>
    </row>
    <row r="27" spans="1:8" s="11" customFormat="1" ht="12" customHeight="1" x14ac:dyDescent="0.2">
      <c r="A27" s="13" t="s">
        <v>92</v>
      </c>
      <c r="B27" s="14" t="s">
        <v>65</v>
      </c>
      <c r="C27" s="14"/>
      <c r="D27" s="14"/>
      <c r="E27" s="15"/>
      <c r="F27" s="16"/>
      <c r="G27" s="16"/>
      <c r="H27" s="16"/>
    </row>
    <row r="28" spans="1:8" s="11" customFormat="1" ht="12" customHeight="1" x14ac:dyDescent="0.2">
      <c r="A28" s="13" t="s">
        <v>93</v>
      </c>
      <c r="B28" s="14" t="s">
        <v>65</v>
      </c>
      <c r="C28" s="14"/>
      <c r="D28" s="14"/>
      <c r="E28" s="15"/>
      <c r="F28" s="16"/>
      <c r="G28" s="16"/>
      <c r="H28" s="16"/>
    </row>
    <row r="29" spans="1:8" s="11" customFormat="1" ht="12" customHeight="1" x14ac:dyDescent="0.2">
      <c r="A29" s="13" t="s">
        <v>260</v>
      </c>
      <c r="B29" s="14" t="s">
        <v>63</v>
      </c>
      <c r="C29" s="14"/>
      <c r="D29" s="14"/>
      <c r="E29" s="15"/>
      <c r="F29" s="16"/>
      <c r="G29" s="16"/>
      <c r="H29" s="16"/>
    </row>
    <row r="30" spans="1:8" s="11" customFormat="1" ht="12" customHeight="1" x14ac:dyDescent="0.2">
      <c r="A30" s="13" t="s">
        <v>117</v>
      </c>
      <c r="B30" s="14" t="s">
        <v>65</v>
      </c>
      <c r="C30" s="14"/>
      <c r="D30" s="14"/>
      <c r="E30" s="15"/>
      <c r="F30" s="16"/>
      <c r="G30" s="16"/>
      <c r="H30" s="16"/>
    </row>
    <row r="31" spans="1:8" s="11" customFormat="1" ht="12" customHeight="1" x14ac:dyDescent="0.2">
      <c r="A31" s="13" t="s">
        <v>94</v>
      </c>
      <c r="B31" s="14" t="s">
        <v>63</v>
      </c>
      <c r="C31" s="14"/>
      <c r="D31" s="14"/>
      <c r="E31" s="15"/>
      <c r="F31" s="16"/>
      <c r="G31" s="16"/>
      <c r="H31" s="16"/>
    </row>
    <row r="32" spans="1:8" s="11" customFormat="1" ht="12" customHeight="1" x14ac:dyDescent="0.2">
      <c r="A32" s="13" t="s">
        <v>96</v>
      </c>
      <c r="B32" s="14" t="s">
        <v>65</v>
      </c>
      <c r="C32" s="14"/>
      <c r="D32" s="14"/>
      <c r="E32" s="15"/>
      <c r="F32" s="16"/>
      <c r="G32" s="16"/>
      <c r="H32" s="16"/>
    </row>
    <row r="33" spans="1:8" s="11" customFormat="1" ht="12" customHeight="1" x14ac:dyDescent="0.2">
      <c r="A33" s="13" t="s">
        <v>337</v>
      </c>
      <c r="B33" s="14" t="s">
        <v>65</v>
      </c>
      <c r="C33" s="14"/>
      <c r="D33" s="14"/>
      <c r="E33" s="15"/>
      <c r="F33" s="16"/>
      <c r="G33" s="16"/>
      <c r="H33" s="16"/>
    </row>
    <row r="34" spans="1:8" s="11" customFormat="1" ht="12" customHeight="1" x14ac:dyDescent="0.2">
      <c r="A34" s="13" t="s">
        <v>97</v>
      </c>
      <c r="B34" s="14" t="s">
        <v>65</v>
      </c>
      <c r="C34" s="14"/>
      <c r="D34" s="14"/>
      <c r="E34" s="15"/>
      <c r="F34" s="16"/>
      <c r="G34" s="16"/>
      <c r="H34" s="16"/>
    </row>
    <row r="35" spans="1:8" s="11" customFormat="1" ht="12" customHeight="1" x14ac:dyDescent="0.2">
      <c r="A35" s="13" t="s">
        <v>156</v>
      </c>
      <c r="B35" s="14" t="s">
        <v>155</v>
      </c>
      <c r="C35" s="14"/>
      <c r="D35" s="14"/>
      <c r="E35" s="15"/>
      <c r="F35" s="16"/>
      <c r="G35" s="16"/>
      <c r="H35" s="16" t="s">
        <v>228</v>
      </c>
    </row>
    <row r="36" spans="1:8" s="11" customFormat="1" ht="12" customHeight="1" x14ac:dyDescent="0.2">
      <c r="A36" s="43" t="s">
        <v>157</v>
      </c>
      <c r="B36" s="43"/>
      <c r="C36" s="43"/>
      <c r="D36" s="43"/>
      <c r="E36" s="43"/>
      <c r="F36" s="43"/>
      <c r="G36" s="36"/>
      <c r="H36" s="36"/>
    </row>
    <row r="37" spans="1:8" s="11" customFormat="1" ht="12" customHeight="1" x14ac:dyDescent="0.2">
      <c r="A37" s="13" t="s">
        <v>78</v>
      </c>
      <c r="B37" s="14" t="s">
        <v>61</v>
      </c>
      <c r="C37" s="14"/>
      <c r="D37" s="14"/>
      <c r="E37" s="15"/>
      <c r="F37" s="16"/>
      <c r="G37" s="16"/>
      <c r="H37" s="16"/>
    </row>
    <row r="38" spans="1:8" s="11" customFormat="1" ht="12" customHeight="1" x14ac:dyDescent="0.2">
      <c r="A38" s="13" t="s">
        <v>98</v>
      </c>
      <c r="B38" s="14" t="s">
        <v>61</v>
      </c>
      <c r="C38" s="14"/>
      <c r="D38" s="14"/>
      <c r="E38" s="15"/>
      <c r="F38" s="16"/>
      <c r="G38" s="16"/>
      <c r="H38" s="16" t="s">
        <v>320</v>
      </c>
    </row>
    <row r="39" spans="1:8" s="11" customFormat="1" ht="12" customHeight="1" x14ac:dyDescent="0.2">
      <c r="A39" s="13" t="s">
        <v>80</v>
      </c>
      <c r="B39" s="14" t="s">
        <v>61</v>
      </c>
      <c r="C39" s="14"/>
      <c r="D39" s="14"/>
      <c r="E39" s="15"/>
      <c r="F39" s="16"/>
      <c r="G39" s="16"/>
      <c r="H39" s="16"/>
    </row>
    <row r="40" spans="1:8" s="11" customFormat="1" ht="12" customHeight="1" x14ac:dyDescent="0.2">
      <c r="A40" s="13" t="s">
        <v>79</v>
      </c>
      <c r="B40" s="14" t="s">
        <v>61</v>
      </c>
      <c r="C40" s="14"/>
      <c r="D40" s="14"/>
      <c r="E40" s="15"/>
      <c r="F40" s="16"/>
      <c r="G40" s="16"/>
      <c r="H40" s="16"/>
    </row>
    <row r="41" spans="1:8" s="11" customFormat="1" ht="12" customHeight="1" x14ac:dyDescent="0.2">
      <c r="A41" s="25" t="s">
        <v>12</v>
      </c>
      <c r="B41" s="26"/>
      <c r="C41" s="26"/>
      <c r="D41" s="26"/>
      <c r="E41" s="27"/>
      <c r="F41" s="28">
        <f>SUM(F19:F40)</f>
        <v>0</v>
      </c>
      <c r="G41" s="28">
        <f>SUM(G19:G40)</f>
        <v>0</v>
      </c>
      <c r="H41" s="28"/>
    </row>
    <row r="42" spans="1:8" s="11" customFormat="1" ht="12" customHeight="1" x14ac:dyDescent="0.2">
      <c r="A42" s="9" t="s">
        <v>142</v>
      </c>
      <c r="B42" s="10"/>
      <c r="C42" s="9"/>
      <c r="D42" s="9"/>
      <c r="E42" s="9"/>
      <c r="F42" s="9"/>
      <c r="G42" s="9"/>
      <c r="H42" s="9"/>
    </row>
    <row r="43" spans="1:8" s="11" customFormat="1" ht="12" customHeight="1" x14ac:dyDescent="0.2">
      <c r="A43" s="13" t="s">
        <v>99</v>
      </c>
      <c r="B43" s="14" t="s">
        <v>61</v>
      </c>
      <c r="C43" s="14"/>
      <c r="D43" s="14"/>
      <c r="E43" s="15"/>
      <c r="F43" s="16"/>
      <c r="G43" s="16"/>
      <c r="H43" s="16"/>
    </row>
    <row r="44" spans="1:8" s="11" customFormat="1" ht="12" customHeight="1" x14ac:dyDescent="0.2">
      <c r="A44" s="13" t="s">
        <v>100</v>
      </c>
      <c r="B44" s="14" t="s">
        <v>61</v>
      </c>
      <c r="C44" s="14"/>
      <c r="D44" s="14"/>
      <c r="E44" s="15"/>
      <c r="F44" s="16"/>
      <c r="G44" s="16"/>
      <c r="H44" s="16"/>
    </row>
    <row r="45" spans="1:8" s="11" customFormat="1" ht="12" customHeight="1" x14ac:dyDescent="0.2">
      <c r="A45" s="13" t="s">
        <v>101</v>
      </c>
      <c r="B45" s="14" t="s">
        <v>61</v>
      </c>
      <c r="C45" s="14"/>
      <c r="D45" s="14"/>
      <c r="E45" s="15"/>
      <c r="F45" s="16"/>
      <c r="G45" s="16"/>
      <c r="H45" s="16"/>
    </row>
    <row r="46" spans="1:8" s="29" customFormat="1" ht="12" customHeight="1" x14ac:dyDescent="0.2">
      <c r="A46" s="13" t="s">
        <v>242</v>
      </c>
      <c r="B46" s="30" t="s">
        <v>61</v>
      </c>
      <c r="C46" s="30"/>
      <c r="D46" s="30"/>
      <c r="E46" s="31"/>
      <c r="F46" s="16"/>
      <c r="G46" s="24"/>
      <c r="H46" s="24" t="s">
        <v>241</v>
      </c>
    </row>
    <row r="47" spans="1:8" s="11" customFormat="1" ht="12" customHeight="1" x14ac:dyDescent="0.2">
      <c r="A47" s="13" t="s">
        <v>148</v>
      </c>
      <c r="B47" s="14" t="s">
        <v>61</v>
      </c>
      <c r="C47" s="14"/>
      <c r="D47" s="14"/>
      <c r="E47" s="15"/>
      <c r="F47" s="16"/>
      <c r="G47" s="16"/>
      <c r="H47" s="16"/>
    </row>
    <row r="48" spans="1:8" s="11" customFormat="1" ht="12" customHeight="1" x14ac:dyDescent="0.2">
      <c r="A48" s="13" t="s">
        <v>149</v>
      </c>
      <c r="B48" s="14" t="s">
        <v>61</v>
      </c>
      <c r="C48" s="14"/>
      <c r="D48" s="14"/>
      <c r="E48" s="15"/>
      <c r="F48" s="16"/>
      <c r="G48" s="16"/>
      <c r="H48" s="16"/>
    </row>
    <row r="49" spans="1:8" s="11" customFormat="1" ht="12" customHeight="1" x14ac:dyDescent="0.2">
      <c r="A49" s="13" t="s">
        <v>102</v>
      </c>
      <c r="B49" s="14" t="s">
        <v>61</v>
      </c>
      <c r="C49" s="14"/>
      <c r="D49" s="14"/>
      <c r="E49" s="15"/>
      <c r="F49" s="16"/>
      <c r="G49" s="16"/>
      <c r="H49" s="16"/>
    </row>
    <row r="50" spans="1:8" s="11" customFormat="1" ht="12" customHeight="1" x14ac:dyDescent="0.2">
      <c r="A50" s="13" t="s">
        <v>103</v>
      </c>
      <c r="B50" s="14" t="s">
        <v>61</v>
      </c>
      <c r="C50" s="14"/>
      <c r="D50" s="14"/>
      <c r="E50" s="15"/>
      <c r="F50" s="16"/>
      <c r="G50" s="16"/>
      <c r="H50" s="16"/>
    </row>
    <row r="51" spans="1:8" s="11" customFormat="1" ht="12" customHeight="1" x14ac:dyDescent="0.2">
      <c r="A51" s="13" t="s">
        <v>167</v>
      </c>
      <c r="B51" s="14" t="s">
        <v>61</v>
      </c>
      <c r="C51" s="14"/>
      <c r="D51" s="14"/>
      <c r="E51" s="15"/>
      <c r="F51" s="16"/>
      <c r="G51" s="16"/>
      <c r="H51" s="16" t="s">
        <v>322</v>
      </c>
    </row>
    <row r="52" spans="1:8" s="29" customFormat="1" ht="12" customHeight="1" x14ac:dyDescent="0.2">
      <c r="A52" s="25" t="s">
        <v>12</v>
      </c>
      <c r="B52" s="26"/>
      <c r="C52" s="26"/>
      <c r="D52" s="26"/>
      <c r="E52" s="27"/>
      <c r="F52" s="28">
        <f>SUM(F43:F51)</f>
        <v>0</v>
      </c>
      <c r="G52" s="28">
        <f>SUM(G43:G51)</f>
        <v>0</v>
      </c>
      <c r="H52" s="28"/>
    </row>
    <row r="53" spans="1:8" s="11" customFormat="1" ht="12" customHeight="1" x14ac:dyDescent="0.2">
      <c r="A53" s="68" t="s">
        <v>244</v>
      </c>
      <c r="B53" s="9"/>
      <c r="C53" s="9"/>
      <c r="D53" s="9"/>
      <c r="E53" s="9"/>
      <c r="F53" s="9"/>
      <c r="G53" s="9"/>
      <c r="H53" s="9"/>
    </row>
    <row r="54" spans="1:8" s="11" customFormat="1" ht="12" customHeight="1" x14ac:dyDescent="0.2">
      <c r="A54" s="79" t="s">
        <v>68</v>
      </c>
      <c r="B54" s="79"/>
      <c r="C54" s="79"/>
      <c r="D54" s="79"/>
      <c r="E54" s="79"/>
      <c r="F54" s="79"/>
      <c r="G54" s="23"/>
      <c r="H54" s="23"/>
    </row>
    <row r="55" spans="1:8" s="11" customFormat="1" ht="12" customHeight="1" x14ac:dyDescent="0.2">
      <c r="A55" s="13" t="s">
        <v>171</v>
      </c>
      <c r="B55" s="14" t="s">
        <v>64</v>
      </c>
      <c r="C55" s="14"/>
      <c r="D55" s="14"/>
      <c r="E55" s="15"/>
      <c r="F55" s="16"/>
      <c r="G55" s="16"/>
      <c r="H55" s="16" t="s">
        <v>371</v>
      </c>
    </row>
    <row r="56" spans="1:8" s="11" customFormat="1" ht="12" customHeight="1" x14ac:dyDescent="0.2">
      <c r="A56" s="13" t="s">
        <v>143</v>
      </c>
      <c r="B56" s="14" t="s">
        <v>64</v>
      </c>
      <c r="C56" s="14"/>
      <c r="D56" s="14"/>
      <c r="E56" s="15"/>
      <c r="F56" s="16"/>
      <c r="G56" s="16"/>
      <c r="H56" s="16"/>
    </row>
    <row r="57" spans="1:8" s="29" customFormat="1" ht="12" customHeight="1" x14ac:dyDescent="0.2">
      <c r="A57" s="13" t="s">
        <v>203</v>
      </c>
      <c r="B57" s="30" t="s">
        <v>65</v>
      </c>
      <c r="C57" s="30"/>
      <c r="D57" s="30"/>
      <c r="E57" s="61"/>
      <c r="F57" s="52"/>
      <c r="G57" s="24"/>
      <c r="H57" s="24" t="s">
        <v>370</v>
      </c>
    </row>
    <row r="58" spans="1:8" s="29" customFormat="1" ht="12" customHeight="1" x14ac:dyDescent="0.2">
      <c r="A58" s="13" t="s">
        <v>337</v>
      </c>
      <c r="B58" s="30" t="s">
        <v>65</v>
      </c>
      <c r="C58" s="30"/>
      <c r="D58" s="30"/>
      <c r="E58" s="61"/>
      <c r="F58" s="52"/>
      <c r="G58" s="24"/>
      <c r="H58" s="24" t="s">
        <v>338</v>
      </c>
    </row>
    <row r="59" spans="1:8" s="11" customFormat="1" ht="12" customHeight="1" x14ac:dyDescent="0.2">
      <c r="A59" s="33" t="s">
        <v>69</v>
      </c>
      <c r="B59" s="34"/>
      <c r="C59" s="34"/>
      <c r="D59" s="34"/>
      <c r="E59" s="34"/>
      <c r="F59" s="35"/>
      <c r="G59" s="23"/>
      <c r="H59" s="23"/>
    </row>
    <row r="60" spans="1:8" s="11" customFormat="1" ht="12" customHeight="1" x14ac:dyDescent="0.2">
      <c r="A60" s="13" t="s">
        <v>172</v>
      </c>
      <c r="B60" s="14" t="s">
        <v>1</v>
      </c>
      <c r="C60" s="14"/>
      <c r="D60" s="14"/>
      <c r="E60" s="15"/>
      <c r="F60" s="16"/>
      <c r="G60" s="16"/>
      <c r="H60" s="16"/>
    </row>
    <row r="61" spans="1:8" s="11" customFormat="1" ht="12" customHeight="1" x14ac:dyDescent="0.2">
      <c r="A61" s="13" t="s">
        <v>323</v>
      </c>
      <c r="B61" s="14" t="s">
        <v>1</v>
      </c>
      <c r="C61" s="14"/>
      <c r="D61" s="14"/>
      <c r="E61" s="15"/>
      <c r="F61" s="16"/>
      <c r="G61" s="16"/>
      <c r="H61" s="16"/>
    </row>
    <row r="62" spans="1:8" s="11" customFormat="1" ht="12" customHeight="1" x14ac:dyDescent="0.2">
      <c r="A62" s="33" t="s">
        <v>339</v>
      </c>
      <c r="B62" s="34"/>
      <c r="C62" s="34"/>
      <c r="D62" s="34"/>
      <c r="E62" s="34"/>
      <c r="F62" s="35"/>
      <c r="G62" s="23"/>
      <c r="H62" s="23"/>
    </row>
    <row r="63" spans="1:8" s="11" customFormat="1" ht="12" customHeight="1" x14ac:dyDescent="0.2">
      <c r="A63" s="13" t="s">
        <v>170</v>
      </c>
      <c r="B63" s="14" t="s">
        <v>155</v>
      </c>
      <c r="C63" s="14"/>
      <c r="D63" s="14"/>
      <c r="E63" s="15"/>
      <c r="F63" s="16"/>
      <c r="G63" s="16"/>
      <c r="H63" s="16" t="s">
        <v>317</v>
      </c>
    </row>
    <row r="64" spans="1:8" s="11" customFormat="1" ht="12" customHeight="1" x14ac:dyDescent="0.2">
      <c r="A64" s="43" t="s">
        <v>145</v>
      </c>
      <c r="B64" s="43"/>
      <c r="C64" s="43"/>
      <c r="D64" s="43"/>
      <c r="E64" s="43"/>
      <c r="F64" s="43"/>
      <c r="G64" s="36"/>
      <c r="H64" s="36"/>
    </row>
    <row r="65" spans="1:8" s="11" customFormat="1" ht="12" customHeight="1" x14ac:dyDescent="0.2">
      <c r="A65" s="22" t="s">
        <v>81</v>
      </c>
      <c r="B65" s="14" t="s">
        <v>65</v>
      </c>
      <c r="C65" s="14"/>
      <c r="D65" s="14"/>
      <c r="E65" s="15"/>
      <c r="F65" s="16"/>
      <c r="G65" s="16"/>
      <c r="H65" s="16"/>
    </row>
    <row r="66" spans="1:8" s="11" customFormat="1" ht="12" customHeight="1" x14ac:dyDescent="0.2">
      <c r="A66" s="22" t="s">
        <v>82</v>
      </c>
      <c r="B66" s="14" t="s">
        <v>65</v>
      </c>
      <c r="C66" s="14"/>
      <c r="D66" s="14"/>
      <c r="E66" s="15"/>
      <c r="F66" s="16"/>
      <c r="G66" s="16"/>
      <c r="H66" s="16"/>
    </row>
    <row r="67" spans="1:8" s="11" customFormat="1" ht="12" customHeight="1" x14ac:dyDescent="0.2">
      <c r="A67" s="22" t="s">
        <v>258</v>
      </c>
      <c r="B67" s="14" t="s">
        <v>155</v>
      </c>
      <c r="C67" s="14"/>
      <c r="D67" s="14"/>
      <c r="E67" s="15"/>
      <c r="F67" s="16"/>
      <c r="G67" s="16"/>
      <c r="H67" s="16"/>
    </row>
    <row r="68" spans="1:8" s="11" customFormat="1" ht="12" customHeight="1" x14ac:dyDescent="0.2">
      <c r="A68" s="22" t="s">
        <v>259</v>
      </c>
      <c r="B68" s="14" t="s">
        <v>155</v>
      </c>
      <c r="C68" s="14"/>
      <c r="D68" s="14"/>
      <c r="E68" s="15"/>
      <c r="F68" s="16"/>
      <c r="G68" s="16"/>
      <c r="H68" s="16"/>
    </row>
    <row r="69" spans="1:8" s="11" customFormat="1" ht="12" customHeight="1" x14ac:dyDescent="0.2">
      <c r="A69" s="22" t="s">
        <v>340</v>
      </c>
      <c r="B69" s="14" t="s">
        <v>65</v>
      </c>
      <c r="C69" s="14"/>
      <c r="D69" s="14"/>
      <c r="E69" s="15"/>
      <c r="F69" s="16"/>
      <c r="G69" s="16"/>
      <c r="H69" s="16"/>
    </row>
    <row r="70" spans="1:8" s="11" customFormat="1" ht="12" customHeight="1" x14ac:dyDescent="0.2">
      <c r="A70" s="22" t="s">
        <v>86</v>
      </c>
      <c r="B70" s="14" t="s">
        <v>65</v>
      </c>
      <c r="C70" s="14"/>
      <c r="D70" s="14"/>
      <c r="E70" s="15"/>
      <c r="F70" s="16"/>
      <c r="G70" s="16"/>
      <c r="H70" s="16"/>
    </row>
    <row r="71" spans="1:8" s="11" customFormat="1" ht="12" customHeight="1" x14ac:dyDescent="0.2">
      <c r="A71" s="13" t="s">
        <v>83</v>
      </c>
      <c r="B71" s="14" t="s">
        <v>65</v>
      </c>
      <c r="C71" s="14"/>
      <c r="D71" s="14"/>
      <c r="E71" s="15"/>
      <c r="F71" s="16"/>
      <c r="G71" s="16"/>
      <c r="H71" s="16"/>
    </row>
    <row r="72" spans="1:8" s="11" customFormat="1" ht="12" customHeight="1" x14ac:dyDescent="0.2">
      <c r="A72" s="13" t="s">
        <v>144</v>
      </c>
      <c r="B72" s="14" t="s">
        <v>65</v>
      </c>
      <c r="C72" s="14"/>
      <c r="D72" s="14"/>
      <c r="E72" s="15"/>
      <c r="F72" s="16"/>
      <c r="G72" s="16"/>
      <c r="H72" s="16"/>
    </row>
    <row r="73" spans="1:8" s="11" customFormat="1" ht="12" customHeight="1" x14ac:dyDescent="0.2">
      <c r="A73" s="58" t="s">
        <v>232</v>
      </c>
      <c r="B73" s="49"/>
      <c r="C73" s="49"/>
      <c r="D73" s="49"/>
      <c r="E73" s="49"/>
      <c r="F73" s="49"/>
      <c r="G73" s="37"/>
      <c r="H73" s="37"/>
    </row>
    <row r="74" spans="1:8" s="11" customFormat="1" ht="12" customHeight="1" x14ac:dyDescent="0.2">
      <c r="A74" s="13" t="s">
        <v>252</v>
      </c>
      <c r="B74" s="14" t="s">
        <v>65</v>
      </c>
      <c r="C74" s="14"/>
      <c r="D74" s="14"/>
      <c r="E74" s="15"/>
      <c r="F74" s="16"/>
      <c r="G74" s="16"/>
      <c r="H74" s="24" t="s">
        <v>341</v>
      </c>
    </row>
    <row r="75" spans="1:8" s="11" customFormat="1" ht="12" customHeight="1" x14ac:dyDescent="0.2">
      <c r="A75" s="13" t="s">
        <v>251</v>
      </c>
      <c r="B75" s="14" t="s">
        <v>65</v>
      </c>
      <c r="C75" s="14"/>
      <c r="D75" s="14"/>
      <c r="E75" s="15"/>
      <c r="F75" s="16"/>
      <c r="G75" s="16"/>
      <c r="H75" s="24" t="s">
        <v>342</v>
      </c>
    </row>
    <row r="76" spans="1:8" s="11" customFormat="1" ht="12" customHeight="1" x14ac:dyDescent="0.2">
      <c r="A76" s="13" t="s">
        <v>284</v>
      </c>
      <c r="B76" s="14" t="s">
        <v>155</v>
      </c>
      <c r="C76" s="14"/>
      <c r="D76" s="14"/>
      <c r="E76" s="15"/>
      <c r="F76" s="16"/>
      <c r="G76" s="16"/>
      <c r="H76" s="80" t="s">
        <v>343</v>
      </c>
    </row>
    <row r="77" spans="1:8" s="11" customFormat="1" ht="12" customHeight="1" x14ac:dyDescent="0.2">
      <c r="A77" s="13" t="s">
        <v>353</v>
      </c>
      <c r="B77" s="14" t="s">
        <v>65</v>
      </c>
      <c r="C77" s="14"/>
      <c r="D77" s="14"/>
      <c r="E77" s="15"/>
      <c r="F77" s="16"/>
      <c r="G77" s="16"/>
      <c r="H77" s="81"/>
    </row>
    <row r="78" spans="1:8" s="11" customFormat="1" ht="12" customHeight="1" x14ac:dyDescent="0.2">
      <c r="A78" s="13" t="s">
        <v>354</v>
      </c>
      <c r="B78" s="14" t="s">
        <v>65</v>
      </c>
      <c r="C78" s="14"/>
      <c r="D78" s="14"/>
      <c r="E78" s="15"/>
      <c r="F78" s="16"/>
      <c r="G78" s="16"/>
      <c r="H78" s="81"/>
    </row>
    <row r="79" spans="1:8" s="11" customFormat="1" ht="12" customHeight="1" x14ac:dyDescent="0.2">
      <c r="A79" s="13" t="s">
        <v>355</v>
      </c>
      <c r="B79" s="14" t="s">
        <v>65</v>
      </c>
      <c r="C79" s="14"/>
      <c r="D79" s="14"/>
      <c r="E79" s="15"/>
      <c r="F79" s="16"/>
      <c r="G79" s="16"/>
      <c r="H79" s="81"/>
    </row>
    <row r="80" spans="1:8" s="11" customFormat="1" ht="12" customHeight="1" x14ac:dyDescent="0.2">
      <c r="A80" s="13" t="s">
        <v>115</v>
      </c>
      <c r="B80" s="14" t="s">
        <v>63</v>
      </c>
      <c r="C80" s="14"/>
      <c r="D80" s="14"/>
      <c r="E80" s="15"/>
      <c r="F80" s="16"/>
      <c r="G80" s="16"/>
      <c r="H80" s="81"/>
    </row>
    <row r="81" spans="1:8" s="11" customFormat="1" ht="12" customHeight="1" x14ac:dyDescent="0.2">
      <c r="A81" s="13" t="s">
        <v>360</v>
      </c>
      <c r="B81" s="14" t="s">
        <v>63</v>
      </c>
      <c r="C81" s="14"/>
      <c r="D81" s="14"/>
      <c r="E81" s="15"/>
      <c r="F81" s="16"/>
      <c r="G81" s="16"/>
      <c r="H81" s="81"/>
    </row>
    <row r="82" spans="1:8" s="11" customFormat="1" ht="12" customHeight="1" x14ac:dyDescent="0.2">
      <c r="A82" s="13" t="s">
        <v>112</v>
      </c>
      <c r="B82" s="14" t="s">
        <v>65</v>
      </c>
      <c r="C82" s="14"/>
      <c r="D82" s="14"/>
      <c r="E82" s="15"/>
      <c r="F82" s="16"/>
      <c r="G82" s="16"/>
      <c r="H82" s="71"/>
    </row>
    <row r="83" spans="1:8" s="11" customFormat="1" ht="12" customHeight="1" x14ac:dyDescent="0.2">
      <c r="A83" s="13" t="s">
        <v>118</v>
      </c>
      <c r="B83" s="14" t="s">
        <v>63</v>
      </c>
      <c r="C83" s="14"/>
      <c r="D83" s="14"/>
      <c r="E83" s="15"/>
      <c r="F83" s="16"/>
      <c r="G83" s="16"/>
      <c r="H83" s="16"/>
    </row>
    <row r="84" spans="1:8" s="11" customFormat="1" ht="12" customHeight="1" x14ac:dyDescent="0.2">
      <c r="A84" s="13" t="s">
        <v>344</v>
      </c>
      <c r="B84" s="14" t="s">
        <v>65</v>
      </c>
      <c r="C84" s="14"/>
      <c r="D84" s="14"/>
      <c r="E84" s="15"/>
      <c r="F84" s="16"/>
      <c r="G84" s="16"/>
      <c r="H84" s="16"/>
    </row>
    <row r="85" spans="1:8" s="11" customFormat="1" ht="12" customHeight="1" x14ac:dyDescent="0.2">
      <c r="A85" s="13" t="s">
        <v>124</v>
      </c>
      <c r="B85" s="14" t="s">
        <v>65</v>
      </c>
      <c r="C85" s="14"/>
      <c r="D85" s="14"/>
      <c r="E85" s="15"/>
      <c r="F85" s="16"/>
      <c r="G85" s="16"/>
      <c r="H85" s="16"/>
    </row>
    <row r="86" spans="1:8" s="11" customFormat="1" ht="12" customHeight="1" x14ac:dyDescent="0.2">
      <c r="A86" s="13" t="s">
        <v>250</v>
      </c>
      <c r="B86" s="14" t="s">
        <v>63</v>
      </c>
      <c r="C86" s="14"/>
      <c r="D86" s="14"/>
      <c r="E86" s="15"/>
      <c r="F86" s="16"/>
      <c r="G86" s="16"/>
      <c r="H86" s="16"/>
    </row>
    <row r="87" spans="1:8" s="11" customFormat="1" ht="12" customHeight="1" x14ac:dyDescent="0.2">
      <c r="A87" s="13" t="s">
        <v>249</v>
      </c>
      <c r="B87" s="14" t="s">
        <v>63</v>
      </c>
      <c r="C87" s="14"/>
      <c r="D87" s="14"/>
      <c r="E87" s="15"/>
      <c r="F87" s="16"/>
      <c r="G87" s="16"/>
      <c r="H87" s="16"/>
    </row>
    <row r="88" spans="1:8" s="11" customFormat="1" ht="12" customHeight="1" x14ac:dyDescent="0.2">
      <c r="A88" s="13" t="s">
        <v>361</v>
      </c>
      <c r="B88" s="14" t="s">
        <v>63</v>
      </c>
      <c r="C88" s="14"/>
      <c r="D88" s="14"/>
      <c r="E88" s="15"/>
      <c r="F88" s="16"/>
      <c r="G88" s="16"/>
      <c r="H88" s="16"/>
    </row>
    <row r="89" spans="1:8" s="11" customFormat="1" ht="12" customHeight="1" x14ac:dyDescent="0.2">
      <c r="A89" s="13" t="s">
        <v>254</v>
      </c>
      <c r="B89" s="14" t="s">
        <v>63</v>
      </c>
      <c r="C89" s="14"/>
      <c r="D89" s="14"/>
      <c r="E89" s="15"/>
      <c r="F89" s="16"/>
      <c r="G89" s="16"/>
      <c r="H89" s="16"/>
    </row>
    <row r="90" spans="1:8" s="11" customFormat="1" ht="12" customHeight="1" x14ac:dyDescent="0.2">
      <c r="A90" s="22" t="s">
        <v>125</v>
      </c>
      <c r="B90" s="14" t="s">
        <v>65</v>
      </c>
      <c r="C90" s="14"/>
      <c r="D90" s="14"/>
      <c r="E90" s="15"/>
      <c r="F90" s="16"/>
      <c r="G90" s="16"/>
      <c r="H90" s="16"/>
    </row>
    <row r="91" spans="1:8" s="11" customFormat="1" ht="12" customHeight="1" x14ac:dyDescent="0.2">
      <c r="A91" s="13" t="s">
        <v>334</v>
      </c>
      <c r="B91" s="14" t="s">
        <v>65</v>
      </c>
      <c r="C91" s="14"/>
      <c r="D91" s="14"/>
      <c r="E91" s="15"/>
      <c r="F91" s="16"/>
      <c r="G91" s="16"/>
      <c r="H91" s="16" t="s">
        <v>336</v>
      </c>
    </row>
    <row r="92" spans="1:8" s="11" customFormat="1" ht="12" customHeight="1" x14ac:dyDescent="0.2">
      <c r="A92" s="58" t="s">
        <v>217</v>
      </c>
      <c r="B92" s="58"/>
      <c r="C92" s="58"/>
      <c r="D92" s="58"/>
      <c r="E92" s="58"/>
      <c r="F92" s="58"/>
      <c r="G92" s="37"/>
      <c r="H92" s="37"/>
    </row>
    <row r="93" spans="1:8" s="11" customFormat="1" ht="12" customHeight="1" x14ac:dyDescent="0.2">
      <c r="A93" s="13" t="s">
        <v>107</v>
      </c>
      <c r="B93" s="14" t="s">
        <v>65</v>
      </c>
      <c r="C93" s="14"/>
      <c r="D93" s="14"/>
      <c r="E93" s="15"/>
      <c r="F93" s="16"/>
      <c r="G93" s="16"/>
      <c r="H93" s="52"/>
    </row>
    <row r="94" spans="1:8" s="11" customFormat="1" ht="12" customHeight="1" x14ac:dyDescent="0.2">
      <c r="A94" s="13" t="s">
        <v>108</v>
      </c>
      <c r="B94" s="14" t="s">
        <v>65</v>
      </c>
      <c r="C94" s="14"/>
      <c r="D94" s="14"/>
      <c r="E94" s="15"/>
      <c r="F94" s="16"/>
      <c r="G94" s="16"/>
      <c r="H94" s="16" t="s">
        <v>239</v>
      </c>
    </row>
    <row r="95" spans="1:8" s="11" customFormat="1" ht="12" customHeight="1" x14ac:dyDescent="0.2">
      <c r="A95" s="13" t="s">
        <v>105</v>
      </c>
      <c r="B95" s="14" t="s">
        <v>65</v>
      </c>
      <c r="C95" s="14"/>
      <c r="D95" s="14"/>
      <c r="E95" s="15"/>
      <c r="F95" s="16"/>
      <c r="G95" s="16"/>
      <c r="H95" s="52"/>
    </row>
    <row r="96" spans="1:8" s="11" customFormat="1" ht="12" customHeight="1" x14ac:dyDescent="0.2">
      <c r="A96" s="13" t="s">
        <v>256</v>
      </c>
      <c r="B96" s="14" t="s">
        <v>65</v>
      </c>
      <c r="C96" s="14"/>
      <c r="D96" s="14"/>
      <c r="E96" s="15"/>
      <c r="F96" s="16"/>
      <c r="G96" s="16"/>
      <c r="H96" s="52"/>
    </row>
    <row r="97" spans="1:8" s="11" customFormat="1" ht="12" customHeight="1" x14ac:dyDescent="0.2">
      <c r="A97" s="13" t="s">
        <v>345</v>
      </c>
      <c r="B97" s="14" t="s">
        <v>65</v>
      </c>
      <c r="C97" s="14"/>
      <c r="D97" s="14"/>
      <c r="E97" s="15"/>
      <c r="F97" s="16"/>
      <c r="G97" s="16"/>
      <c r="H97" s="16" t="s">
        <v>238</v>
      </c>
    </row>
    <row r="98" spans="1:8" s="11" customFormat="1" ht="12" customHeight="1" x14ac:dyDescent="0.2">
      <c r="A98" s="13" t="s">
        <v>347</v>
      </c>
      <c r="B98" s="14" t="s">
        <v>65</v>
      </c>
      <c r="C98" s="14"/>
      <c r="D98" s="14"/>
      <c r="E98" s="15"/>
      <c r="F98" s="16"/>
      <c r="G98" s="16"/>
      <c r="H98" s="16" t="s">
        <v>346</v>
      </c>
    </row>
    <row r="99" spans="1:8" s="11" customFormat="1" ht="12" customHeight="1" x14ac:dyDescent="0.2">
      <c r="A99" s="13" t="s">
        <v>106</v>
      </c>
      <c r="B99" s="14" t="s">
        <v>65</v>
      </c>
      <c r="C99" s="14"/>
      <c r="D99" s="14"/>
      <c r="E99" s="15"/>
      <c r="F99" s="16"/>
      <c r="G99" s="16"/>
      <c r="H99" s="16" t="s">
        <v>237</v>
      </c>
    </row>
    <row r="100" spans="1:8" s="11" customFormat="1" ht="12" customHeight="1" x14ac:dyDescent="0.2">
      <c r="A100" s="13" t="s">
        <v>246</v>
      </c>
      <c r="B100" s="14" t="s">
        <v>65</v>
      </c>
      <c r="C100" s="14"/>
      <c r="D100" s="14"/>
      <c r="E100" s="15"/>
      <c r="F100" s="16"/>
      <c r="G100" s="16"/>
      <c r="H100" s="16" t="s">
        <v>324</v>
      </c>
    </row>
    <row r="101" spans="1:8" s="11" customFormat="1" ht="12" customHeight="1" x14ac:dyDescent="0.2">
      <c r="A101" s="13" t="s">
        <v>247</v>
      </c>
      <c r="B101" s="14" t="s">
        <v>65</v>
      </c>
      <c r="C101" s="14"/>
      <c r="D101" s="14"/>
      <c r="E101" s="15"/>
      <c r="F101" s="16"/>
      <c r="G101" s="16"/>
      <c r="H101" s="16"/>
    </row>
    <row r="102" spans="1:8" s="11" customFormat="1" ht="12" customHeight="1" x14ac:dyDescent="0.2">
      <c r="A102" s="13" t="s">
        <v>248</v>
      </c>
      <c r="B102" s="14" t="s">
        <v>65</v>
      </c>
      <c r="C102" s="14"/>
      <c r="D102" s="14"/>
      <c r="E102" s="15"/>
      <c r="F102" s="16"/>
      <c r="G102" s="16"/>
      <c r="H102" s="16"/>
    </row>
    <row r="103" spans="1:8" s="11" customFormat="1" ht="12" customHeight="1" x14ac:dyDescent="0.2">
      <c r="A103" s="13" t="s">
        <v>245</v>
      </c>
      <c r="B103" s="14" t="s">
        <v>65</v>
      </c>
      <c r="C103" s="14"/>
      <c r="D103" s="14"/>
      <c r="E103" s="15"/>
      <c r="F103" s="16"/>
      <c r="G103" s="16"/>
      <c r="H103" s="16"/>
    </row>
    <row r="104" spans="1:8" s="11" customFormat="1" ht="12" customHeight="1" x14ac:dyDescent="0.2">
      <c r="A104" s="13" t="s">
        <v>253</v>
      </c>
      <c r="B104" s="14" t="s">
        <v>65</v>
      </c>
      <c r="C104" s="14"/>
      <c r="D104" s="14"/>
      <c r="E104" s="15"/>
      <c r="F104" s="16"/>
      <c r="G104" s="16"/>
      <c r="H104" s="16"/>
    </row>
    <row r="105" spans="1:8" s="11" customFormat="1" ht="12" customHeight="1" x14ac:dyDescent="0.2">
      <c r="A105" s="13" t="s">
        <v>229</v>
      </c>
      <c r="B105" s="14" t="s">
        <v>65</v>
      </c>
      <c r="C105" s="14"/>
      <c r="D105" s="14"/>
      <c r="E105" s="15"/>
      <c r="F105" s="16"/>
      <c r="G105" s="16"/>
      <c r="H105" s="16" t="s">
        <v>234</v>
      </c>
    </row>
    <row r="106" spans="1:8" s="11" customFormat="1" ht="12" customHeight="1" x14ac:dyDescent="0.2">
      <c r="A106" s="13" t="s">
        <v>231</v>
      </c>
      <c r="B106" s="14" t="s">
        <v>65</v>
      </c>
      <c r="C106" s="14"/>
      <c r="D106" s="14"/>
      <c r="E106" s="15"/>
      <c r="F106" s="16"/>
      <c r="G106" s="16"/>
      <c r="H106" s="16" t="s">
        <v>235</v>
      </c>
    </row>
    <row r="107" spans="1:8" s="11" customFormat="1" ht="12" customHeight="1" x14ac:dyDescent="0.2">
      <c r="A107" s="13" t="s">
        <v>230</v>
      </c>
      <c r="B107" s="14" t="s">
        <v>65</v>
      </c>
      <c r="C107" s="14"/>
      <c r="D107" s="14"/>
      <c r="E107" s="15"/>
      <c r="F107" s="16"/>
      <c r="G107" s="16"/>
      <c r="H107" s="16" t="s">
        <v>236</v>
      </c>
    </row>
    <row r="108" spans="1:8" s="11" customFormat="1" ht="12" customHeight="1" x14ac:dyDescent="0.2">
      <c r="A108" s="13" t="s">
        <v>349</v>
      </c>
      <c r="B108" s="14" t="s">
        <v>65</v>
      </c>
      <c r="C108" s="14"/>
      <c r="D108" s="14"/>
      <c r="E108" s="15"/>
      <c r="F108" s="16"/>
      <c r="G108" s="16"/>
      <c r="H108" s="16" t="s">
        <v>351</v>
      </c>
    </row>
    <row r="109" spans="1:8" s="11" customFormat="1" ht="12" customHeight="1" x14ac:dyDescent="0.2">
      <c r="A109" s="13" t="s">
        <v>350</v>
      </c>
      <c r="B109" s="14" t="s">
        <v>65</v>
      </c>
      <c r="C109" s="14"/>
      <c r="D109" s="14"/>
      <c r="E109" s="15"/>
      <c r="F109" s="16"/>
      <c r="G109" s="16"/>
      <c r="H109" s="16" t="s">
        <v>352</v>
      </c>
    </row>
    <row r="110" spans="1:8" s="11" customFormat="1" ht="12" customHeight="1" x14ac:dyDescent="0.2">
      <c r="A110" s="13" t="s">
        <v>362</v>
      </c>
      <c r="B110" s="14" t="s">
        <v>65</v>
      </c>
      <c r="C110" s="14"/>
      <c r="D110" s="14"/>
      <c r="E110" s="15"/>
      <c r="F110" s="16"/>
      <c r="G110" s="16"/>
      <c r="H110" s="16" t="s">
        <v>348</v>
      </c>
    </row>
    <row r="111" spans="1:8" s="11" customFormat="1" ht="12" customHeight="1" x14ac:dyDescent="0.2">
      <c r="A111" s="13" t="s">
        <v>111</v>
      </c>
      <c r="B111" s="14" t="s">
        <v>65</v>
      </c>
      <c r="C111" s="14"/>
      <c r="D111" s="14"/>
      <c r="E111" s="15"/>
      <c r="F111" s="16"/>
      <c r="G111" s="16"/>
      <c r="H111" s="16" t="s">
        <v>255</v>
      </c>
    </row>
    <row r="112" spans="1:8" s="11" customFormat="1" ht="12" customHeight="1" x14ac:dyDescent="0.2">
      <c r="A112" s="13" t="s">
        <v>257</v>
      </c>
      <c r="B112" s="14" t="s">
        <v>65</v>
      </c>
      <c r="C112" s="14"/>
      <c r="D112" s="14"/>
      <c r="E112" s="15"/>
      <c r="F112" s="16"/>
      <c r="G112" s="16"/>
      <c r="H112" s="16" t="s">
        <v>326</v>
      </c>
    </row>
    <row r="113" spans="1:9" s="11" customFormat="1" ht="12" customHeight="1" x14ac:dyDescent="0.2">
      <c r="A113" s="13" t="s">
        <v>310</v>
      </c>
      <c r="B113" s="14" t="s">
        <v>65</v>
      </c>
      <c r="C113" s="14"/>
      <c r="D113" s="14"/>
      <c r="E113" s="15"/>
      <c r="F113" s="16"/>
      <c r="G113" s="16"/>
      <c r="H113" s="16"/>
    </row>
    <row r="114" spans="1:9" s="29" customFormat="1" ht="12" customHeight="1" x14ac:dyDescent="0.2">
      <c r="A114" s="25" t="s">
        <v>12</v>
      </c>
      <c r="B114" s="26"/>
      <c r="C114" s="26"/>
      <c r="D114" s="26"/>
      <c r="E114" s="27"/>
      <c r="F114" s="28">
        <f>SUM(F55:F113)</f>
        <v>0</v>
      </c>
      <c r="G114" s="28">
        <f>SUM(G55:G113)</f>
        <v>0</v>
      </c>
      <c r="H114" s="28"/>
    </row>
    <row r="115" spans="1:9" s="11" customFormat="1" ht="12" customHeight="1" x14ac:dyDescent="0.2">
      <c r="A115" s="9" t="s">
        <v>71</v>
      </c>
      <c r="B115" s="10"/>
      <c r="C115" s="9"/>
      <c r="D115" s="9"/>
      <c r="E115" s="9"/>
      <c r="F115" s="9"/>
      <c r="G115" s="9"/>
      <c r="H115" s="9"/>
    </row>
    <row r="116" spans="1:9" s="11" customFormat="1" ht="12" customHeight="1" x14ac:dyDescent="0.2">
      <c r="A116" s="13" t="s">
        <v>76</v>
      </c>
      <c r="B116" s="14" t="s">
        <v>141</v>
      </c>
      <c r="C116" s="14"/>
      <c r="D116" s="14"/>
      <c r="E116" s="15"/>
      <c r="F116" s="16"/>
      <c r="G116" s="16"/>
      <c r="H116" s="16"/>
    </row>
    <row r="117" spans="1:9" s="29" customFormat="1" ht="12" customHeight="1" x14ac:dyDescent="0.2">
      <c r="A117" s="25" t="s">
        <v>12</v>
      </c>
      <c r="B117" s="26"/>
      <c r="C117" s="26"/>
      <c r="D117" s="26"/>
      <c r="E117" s="27"/>
      <c r="F117" s="28">
        <f>F116</f>
        <v>0</v>
      </c>
      <c r="G117" s="28">
        <f>G116</f>
        <v>0</v>
      </c>
      <c r="H117" s="28"/>
    </row>
    <row r="118" spans="1:9" s="11" customFormat="1" ht="12" customHeight="1" x14ac:dyDescent="0.2">
      <c r="A118" s="9" t="s">
        <v>72</v>
      </c>
      <c r="B118" s="10"/>
      <c r="C118" s="9"/>
      <c r="D118" s="9"/>
      <c r="E118" s="9"/>
      <c r="F118" s="9"/>
      <c r="G118" s="9"/>
      <c r="H118" s="9"/>
      <c r="I118" s="38"/>
    </row>
    <row r="119" spans="1:9" s="11" customFormat="1" ht="12" customHeight="1" x14ac:dyDescent="0.2">
      <c r="A119" s="13" t="s">
        <v>62</v>
      </c>
      <c r="B119" s="14" t="s">
        <v>62</v>
      </c>
      <c r="C119" s="14"/>
      <c r="D119" s="14"/>
      <c r="E119" s="15"/>
      <c r="F119" s="16"/>
      <c r="G119" s="16"/>
      <c r="H119" s="16"/>
      <c r="I119" s="38"/>
    </row>
    <row r="120" spans="1:9" s="11" customFormat="1" ht="12" customHeight="1" x14ac:dyDescent="0.2">
      <c r="A120" s="13" t="s">
        <v>104</v>
      </c>
      <c r="B120" s="14" t="s">
        <v>61</v>
      </c>
      <c r="C120" s="14"/>
      <c r="D120" s="14"/>
      <c r="E120" s="15"/>
      <c r="F120" s="16"/>
      <c r="G120" s="16"/>
      <c r="H120" s="16"/>
    </row>
    <row r="121" spans="1:9" s="11" customFormat="1" ht="12" customHeight="1" x14ac:dyDescent="0.2">
      <c r="A121" s="13" t="s">
        <v>76</v>
      </c>
      <c r="B121" s="14" t="s">
        <v>61</v>
      </c>
      <c r="C121" s="14"/>
      <c r="D121" s="14"/>
      <c r="E121" s="15"/>
      <c r="F121" s="16"/>
      <c r="G121" s="16"/>
      <c r="H121" s="16"/>
      <c r="I121" s="38"/>
    </row>
    <row r="122" spans="1:9" s="11" customFormat="1" ht="12" customHeight="1" x14ac:dyDescent="0.2">
      <c r="A122" s="13" t="s">
        <v>164</v>
      </c>
      <c r="B122" s="14" t="s">
        <v>61</v>
      </c>
      <c r="C122" s="14"/>
      <c r="D122" s="14"/>
      <c r="E122" s="15"/>
      <c r="F122" s="16"/>
      <c r="G122" s="16"/>
      <c r="H122" s="16"/>
      <c r="I122" s="38"/>
    </row>
    <row r="123" spans="1:9" s="11" customFormat="1" ht="12" customHeight="1" x14ac:dyDescent="0.2">
      <c r="A123" s="13" t="s">
        <v>332</v>
      </c>
      <c r="B123" s="14" t="s">
        <v>65</v>
      </c>
      <c r="C123" s="14"/>
      <c r="D123" s="14"/>
      <c r="E123" s="15"/>
      <c r="F123" s="16"/>
      <c r="G123" s="16"/>
      <c r="H123" s="16"/>
      <c r="I123" s="38"/>
    </row>
    <row r="124" spans="1:9" s="29" customFormat="1" ht="12" customHeight="1" x14ac:dyDescent="0.2">
      <c r="A124" s="25" t="s">
        <v>12</v>
      </c>
      <c r="B124" s="26"/>
      <c r="C124" s="26"/>
      <c r="D124" s="26"/>
      <c r="E124" s="27"/>
      <c r="F124" s="28">
        <f>SUM(F119:F123)</f>
        <v>0</v>
      </c>
      <c r="G124" s="28">
        <f>SUM(G119:G123)</f>
        <v>0</v>
      </c>
      <c r="H124" s="28"/>
    </row>
    <row r="125" spans="1:9" s="41" customFormat="1" ht="21.95" customHeight="1" x14ac:dyDescent="0.2">
      <c r="A125" s="76" t="s">
        <v>74</v>
      </c>
      <c r="B125" s="77"/>
      <c r="C125" s="77"/>
      <c r="D125" s="78"/>
      <c r="E125" s="39"/>
      <c r="F125" s="40">
        <f>SUM(F16+F41+F52+F114+F117+F124)</f>
        <v>0</v>
      </c>
      <c r="G125" s="40">
        <f>SUM(G16+G41+G52+G114+G117+G124)</f>
        <v>0</v>
      </c>
      <c r="H125" s="40"/>
    </row>
    <row r="126" spans="1:9" s="11" customFormat="1" ht="12" customHeight="1" x14ac:dyDescent="0.2">
      <c r="A126" s="9" t="s">
        <v>73</v>
      </c>
      <c r="B126" s="10"/>
      <c r="C126" s="9"/>
      <c r="D126" s="9"/>
      <c r="E126" s="9"/>
      <c r="F126" s="9"/>
      <c r="G126" s="9"/>
      <c r="H126" s="9"/>
      <c r="I126" s="38"/>
    </row>
    <row r="127" spans="1:9" s="11" customFormat="1" ht="12" customHeight="1" x14ac:dyDescent="0.2">
      <c r="A127" s="13" t="s">
        <v>75</v>
      </c>
      <c r="B127" s="14" t="s">
        <v>65</v>
      </c>
      <c r="C127" s="14"/>
      <c r="D127" s="14"/>
      <c r="E127" s="15"/>
      <c r="F127" s="16">
        <f>F125*10/100</f>
        <v>0</v>
      </c>
      <c r="G127" s="67">
        <f>F127/$F$1</f>
        <v>0</v>
      </c>
      <c r="H127" s="16" t="s">
        <v>367</v>
      </c>
      <c r="I127" s="38"/>
    </row>
    <row r="128" spans="1:9" s="41" customFormat="1" ht="21.95" customHeight="1" x14ac:dyDescent="0.2">
      <c r="A128" s="76" t="s">
        <v>146</v>
      </c>
      <c r="B128" s="77"/>
      <c r="C128" s="77"/>
      <c r="D128" s="78"/>
      <c r="E128" s="39"/>
      <c r="F128" s="40">
        <f>F125+F127</f>
        <v>0</v>
      </c>
      <c r="G128" s="63">
        <f>F128/$F$1</f>
        <v>0</v>
      </c>
      <c r="H128" s="40"/>
    </row>
    <row r="129" spans="1:9" s="11" customFormat="1" ht="12" customHeight="1" x14ac:dyDescent="0.2">
      <c r="A129" s="9" t="s">
        <v>168</v>
      </c>
      <c r="B129" s="10"/>
      <c r="C129" s="9"/>
      <c r="D129" s="9"/>
      <c r="E129" s="9"/>
      <c r="F129" s="9"/>
      <c r="G129" s="9"/>
      <c r="H129" s="9"/>
      <c r="I129" s="38"/>
    </row>
    <row r="130" spans="1:9" s="11" customFormat="1" ht="12" customHeight="1" x14ac:dyDescent="0.2">
      <c r="A130" s="32" t="s">
        <v>151</v>
      </c>
      <c r="B130" s="14" t="s">
        <v>61</v>
      </c>
      <c r="C130" s="14"/>
      <c r="D130" s="14"/>
      <c r="E130" s="16"/>
      <c r="F130" s="16"/>
      <c r="G130" s="16"/>
      <c r="H130" s="73" t="s">
        <v>328</v>
      </c>
      <c r="I130" s="38"/>
    </row>
    <row r="131" spans="1:9" s="11" customFormat="1" ht="12" customHeight="1" x14ac:dyDescent="0.2">
      <c r="A131" s="32" t="s">
        <v>173</v>
      </c>
      <c r="B131" s="14" t="s">
        <v>61</v>
      </c>
      <c r="C131" s="14"/>
      <c r="D131" s="14"/>
      <c r="E131" s="16"/>
      <c r="F131" s="16"/>
      <c r="G131" s="16"/>
      <c r="H131" s="74"/>
      <c r="I131" s="38"/>
    </row>
    <row r="132" spans="1:9" s="11" customFormat="1" ht="12" customHeight="1" x14ac:dyDescent="0.2">
      <c r="A132" s="44" t="s">
        <v>312</v>
      </c>
      <c r="B132" s="14" t="s">
        <v>182</v>
      </c>
      <c r="C132" s="14"/>
      <c r="D132" s="14"/>
      <c r="E132" s="16"/>
      <c r="F132" s="16"/>
      <c r="G132" s="16"/>
      <c r="H132" s="74"/>
      <c r="I132" s="38"/>
    </row>
    <row r="133" spans="1:9" s="11" customFormat="1" ht="12" customHeight="1" x14ac:dyDescent="0.2">
      <c r="A133" s="44" t="s">
        <v>133</v>
      </c>
      <c r="B133" s="14" t="s">
        <v>126</v>
      </c>
      <c r="C133" s="14"/>
      <c r="D133" s="14"/>
      <c r="E133" s="15"/>
      <c r="F133" s="16"/>
      <c r="G133" s="16"/>
      <c r="H133" s="75"/>
      <c r="I133" s="38"/>
    </row>
    <row r="134" spans="1:9" s="29" customFormat="1" ht="12" customHeight="1" x14ac:dyDescent="0.2">
      <c r="A134" s="25" t="s">
        <v>12</v>
      </c>
      <c r="B134" s="26"/>
      <c r="C134" s="26"/>
      <c r="D134" s="26"/>
      <c r="E134" s="27"/>
      <c r="F134" s="28"/>
      <c r="G134" s="28">
        <f>SUM(G130:G133)</f>
        <v>0</v>
      </c>
      <c r="H134" s="28"/>
    </row>
    <row r="135" spans="1:9" s="41" customFormat="1" ht="21.95" customHeight="1" x14ac:dyDescent="0.2">
      <c r="A135" s="76" t="s">
        <v>147</v>
      </c>
      <c r="B135" s="77"/>
      <c r="C135" s="77"/>
      <c r="D135" s="78"/>
      <c r="E135" s="39"/>
      <c r="F135" s="40"/>
      <c r="G135" s="40">
        <f>G128+G134</f>
        <v>0</v>
      </c>
      <c r="H135" s="40"/>
    </row>
    <row r="136" spans="1:9" s="41" customFormat="1" ht="21.95" customHeight="1" x14ac:dyDescent="0.2">
      <c r="A136" s="64"/>
      <c r="B136" s="64"/>
      <c r="C136" s="64"/>
      <c r="D136" s="64"/>
      <c r="E136" s="65"/>
      <c r="F136" s="66"/>
      <c r="G136" s="66"/>
      <c r="H136" s="66"/>
    </row>
    <row r="137" spans="1:9" x14ac:dyDescent="0.2">
      <c r="A137" s="6" t="s">
        <v>233</v>
      </c>
    </row>
  </sheetData>
  <mergeCells count="9">
    <mergeCell ref="H130:H133"/>
    <mergeCell ref="A135:D135"/>
    <mergeCell ref="A11:F11"/>
    <mergeCell ref="A18:F18"/>
    <mergeCell ref="A54:F54"/>
    <mergeCell ref="A125:D125"/>
    <mergeCell ref="A128:D128"/>
    <mergeCell ref="H12:H14"/>
    <mergeCell ref="H76:H81"/>
  </mergeCells>
  <dataValidations count="3">
    <dataValidation allowBlank="1" showInputMessage="1" showErrorMessage="1" promptTitle="Number of survey teams:" prompt="Enter number of expected teams" sqref="IW6:IW8 SS6:SS8 ACO6:ACO8 AMK6:AMK8 AWG6:AWG8 BGC6:BGC8 BPY6:BPY8 BZU6:BZU8 CJQ6:CJQ8 CTM6:CTM8 DDI6:DDI8 DNE6:DNE8 DXA6:DXA8 EGW6:EGW8 EQS6:EQS8 FAO6:FAO8 FKK6:FKK8 FUG6:FUG8 GEC6:GEC8 GNY6:GNY8 GXU6:GXU8 HHQ6:HHQ8 HRM6:HRM8 IBI6:IBI8 ILE6:ILE8 IVA6:IVA8 JEW6:JEW8 JOS6:JOS8 JYO6:JYO8 KIK6:KIK8 KSG6:KSG8 LCC6:LCC8 LLY6:LLY8 LVU6:LVU8 MFQ6:MFQ8 MPM6:MPM8 MZI6:MZI8 NJE6:NJE8 NTA6:NTA8 OCW6:OCW8 OMS6:OMS8 OWO6:OWO8 PGK6:PGK8 PQG6:PQG8 QAC6:QAC8 QJY6:QJY8 QTU6:QTU8 RDQ6:RDQ8 RNM6:RNM8 RXI6:RXI8 SHE6:SHE8 SRA6:SRA8 TAW6:TAW8 TKS6:TKS8 TUO6:TUO8 UEK6:UEK8 UOG6:UOG8 UYC6:UYC8 VHY6:VHY8 VRU6:VRU8 WBQ6:WBQ8 WLM6:WLM8 WVI6:WVI8"/>
    <dataValidation allowBlank="1" showInputMessage="1" showErrorMessage="1" promptTitle="Planned survey date:" prompt="Please enter expected survey start date as dd/mm/yyyy"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dataValidation allowBlank="1" showInputMessage="1" showErrorMessage="1" promptTitle="Survey name:" prompt="Enter the name of the survey or the sites to be surveyed."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dataValidations>
  <printOptions horizontalCentered="1"/>
  <pageMargins left="0.23622047244094491" right="0.23622047244094491" top="0.74803149606299213" bottom="0.74803149606299213" header="0.31496062992125984" footer="0.31496062992125984"/>
  <pageSetup paperSize="9" fitToHeight="0" orientation="landscape" horizontalDpi="300" verticalDpi="300" r:id="rId1"/>
  <headerFooter alignWithMargins="0">
    <oddFooter>&amp;C&amp;"Arial,Italic"&amp;8Page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8"/>
  <sheetViews>
    <sheetView zoomScale="90" zoomScaleNormal="90" workbookViewId="0">
      <pane ySplit="9" topLeftCell="A52" activePane="bottomLeft" state="frozen"/>
      <selection pane="bottomLeft" activeCell="A60" sqref="A60"/>
    </sheetView>
  </sheetViews>
  <sheetFormatPr baseColWidth="10" defaultColWidth="11.42578125" defaultRowHeight="12.75" x14ac:dyDescent="0.2"/>
  <cols>
    <col min="1" max="1" width="77.85546875" style="6" customWidth="1"/>
    <col min="2" max="2" width="20.140625" style="3" customWidth="1"/>
    <col min="3" max="4" width="11.7109375" style="3" customWidth="1"/>
    <col min="5" max="5" width="11.85546875" style="42" customWidth="1"/>
    <col min="6" max="6" width="15.140625" style="6" customWidth="1"/>
    <col min="7" max="7" width="17.28515625" style="6" customWidth="1"/>
    <col min="8" max="8" width="11.42578125" style="6" customWidth="1"/>
    <col min="9" max="16384" width="11.42578125" style="6"/>
  </cols>
  <sheetData>
    <row r="1" spans="1:13" ht="15.75" x14ac:dyDescent="0.2">
      <c r="A1" s="1" t="s">
        <v>177</v>
      </c>
      <c r="B1" s="2"/>
      <c r="C1" s="2"/>
      <c r="E1" s="4" t="s">
        <v>135</v>
      </c>
      <c r="F1" s="5">
        <v>1686.87</v>
      </c>
      <c r="G1" s="6" t="s">
        <v>3</v>
      </c>
    </row>
    <row r="2" spans="1:13" ht="15.75" x14ac:dyDescent="0.2">
      <c r="A2" s="1"/>
      <c r="B2" s="2"/>
      <c r="C2" s="2"/>
      <c r="E2" s="72"/>
      <c r="F2" s="2"/>
    </row>
    <row r="3" spans="1:13" s="56" customFormat="1" ht="15" x14ac:dyDescent="0.2">
      <c r="A3" s="9" t="s">
        <v>158</v>
      </c>
      <c r="B3" s="10"/>
      <c r="C3" s="54"/>
      <c r="D3" s="54"/>
      <c r="E3" s="54"/>
      <c r="F3" s="2"/>
      <c r="G3" s="54"/>
      <c r="H3" s="54"/>
      <c r="I3" s="54"/>
      <c r="J3" s="55"/>
      <c r="K3" s="55"/>
      <c r="L3" s="55"/>
      <c r="M3" s="55"/>
    </row>
    <row r="4" spans="1:13" s="56" customFormat="1" ht="12" customHeight="1" x14ac:dyDescent="0.2">
      <c r="A4" s="57" t="s">
        <v>160</v>
      </c>
      <c r="B4" s="60" t="s">
        <v>160</v>
      </c>
      <c r="C4" s="54"/>
      <c r="D4" s="54"/>
      <c r="E4" s="54"/>
      <c r="F4" s="54"/>
      <c r="G4" s="54"/>
      <c r="H4" s="54"/>
      <c r="I4" s="55"/>
      <c r="J4" s="55"/>
      <c r="K4" s="55"/>
      <c r="L4" s="55"/>
    </row>
    <row r="5" spans="1:13" s="56" customFormat="1" ht="12" customHeight="1" x14ac:dyDescent="0.2">
      <c r="A5" s="57" t="s">
        <v>266</v>
      </c>
      <c r="B5" s="60">
        <v>4</v>
      </c>
      <c r="C5" s="54"/>
      <c r="D5" s="54"/>
      <c r="E5" s="54"/>
      <c r="F5" s="54"/>
      <c r="G5" s="54"/>
      <c r="H5" s="54"/>
      <c r="I5" s="55"/>
      <c r="J5" s="55"/>
      <c r="K5" s="55"/>
      <c r="L5" s="55"/>
    </row>
    <row r="6" spans="1:13" s="56" customFormat="1" ht="12" customHeight="1" x14ac:dyDescent="0.2">
      <c r="A6" s="57" t="s">
        <v>159</v>
      </c>
      <c r="B6" s="60">
        <v>6</v>
      </c>
      <c r="C6" s="54"/>
      <c r="D6" s="54"/>
      <c r="E6" s="54"/>
      <c r="F6" s="54"/>
      <c r="G6" s="54"/>
      <c r="H6" s="54"/>
      <c r="I6" s="54"/>
      <c r="J6" s="54"/>
      <c r="K6" s="54"/>
      <c r="L6" s="54"/>
    </row>
    <row r="7" spans="1:13" s="56" customFormat="1" ht="12" customHeight="1" x14ac:dyDescent="0.2">
      <c r="A7" s="57" t="s">
        <v>161</v>
      </c>
      <c r="B7" s="60">
        <v>3</v>
      </c>
      <c r="C7" s="54"/>
      <c r="D7" s="54"/>
      <c r="E7" s="54"/>
      <c r="F7" s="54"/>
      <c r="G7" s="54"/>
      <c r="H7" s="54"/>
      <c r="I7" s="54"/>
      <c r="J7" s="54"/>
      <c r="K7" s="54"/>
      <c r="L7" s="54"/>
    </row>
    <row r="8" spans="1:13" s="56" customFormat="1" ht="12" customHeight="1" x14ac:dyDescent="0.2">
      <c r="A8" s="57" t="s">
        <v>331</v>
      </c>
      <c r="B8" s="60">
        <v>21</v>
      </c>
      <c r="C8" s="54"/>
      <c r="D8" s="54"/>
      <c r="E8" s="54"/>
      <c r="F8" s="54"/>
      <c r="G8" s="54"/>
      <c r="H8" s="54"/>
      <c r="I8" s="54"/>
      <c r="J8" s="54"/>
      <c r="K8" s="54"/>
      <c r="L8" s="54"/>
    </row>
    <row r="9" spans="1:13" s="8" customFormat="1" ht="30" x14ac:dyDescent="0.2">
      <c r="A9" s="7" t="s">
        <v>58</v>
      </c>
      <c r="B9" s="7" t="s">
        <v>4</v>
      </c>
      <c r="C9" s="7" t="s">
        <v>2</v>
      </c>
      <c r="D9" s="7" t="s">
        <v>59</v>
      </c>
      <c r="E9" s="7" t="s">
        <v>179</v>
      </c>
      <c r="F9" s="7" t="s">
        <v>180</v>
      </c>
      <c r="G9" s="7" t="s">
        <v>60</v>
      </c>
    </row>
    <row r="10" spans="1:13" s="11" customFormat="1" ht="12" customHeight="1" x14ac:dyDescent="0.2">
      <c r="A10" s="9" t="s">
        <v>67</v>
      </c>
      <c r="B10" s="10"/>
      <c r="C10" s="9"/>
      <c r="D10" s="9"/>
      <c r="E10" s="9"/>
      <c r="F10" s="9"/>
      <c r="G10" s="9"/>
    </row>
    <row r="11" spans="1:13" s="12" customFormat="1" ht="12" customHeight="1" x14ac:dyDescent="0.2">
      <c r="A11" s="79" t="s">
        <v>181</v>
      </c>
      <c r="B11" s="79"/>
      <c r="C11" s="79"/>
      <c r="D11" s="79"/>
      <c r="E11" s="79"/>
      <c r="F11" s="79"/>
      <c r="G11" s="58"/>
    </row>
    <row r="12" spans="1:13" s="11" customFormat="1" ht="12" customHeight="1" x14ac:dyDescent="0.2">
      <c r="A12" s="13" t="s">
        <v>183</v>
      </c>
      <c r="B12" s="14" t="s">
        <v>61</v>
      </c>
      <c r="C12" s="14">
        <v>4</v>
      </c>
      <c r="D12" s="14">
        <v>2</v>
      </c>
      <c r="E12" s="15">
        <v>60000</v>
      </c>
      <c r="F12" s="16">
        <f>C12*D12*E12</f>
        <v>480000</v>
      </c>
      <c r="G12" s="16">
        <f>F12/$F$1</f>
        <v>284.55067669707802</v>
      </c>
    </row>
    <row r="13" spans="1:13" s="11" customFormat="1" ht="12" customHeight="1" x14ac:dyDescent="0.2">
      <c r="A13" s="13" t="s">
        <v>184</v>
      </c>
      <c r="B13" s="14" t="s">
        <v>61</v>
      </c>
      <c r="C13" s="14">
        <v>4</v>
      </c>
      <c r="D13" s="14">
        <v>2</v>
      </c>
      <c r="E13" s="15">
        <v>60000</v>
      </c>
      <c r="F13" s="16">
        <f>C13*D13*E13</f>
        <v>480000</v>
      </c>
      <c r="G13" s="16">
        <f>F13/$F$1</f>
        <v>284.55067669707802</v>
      </c>
    </row>
    <row r="14" spans="1:13" s="11" customFormat="1" ht="12" customHeight="1" x14ac:dyDescent="0.2">
      <c r="A14" s="13" t="s">
        <v>186</v>
      </c>
      <c r="B14" s="14" t="s">
        <v>61</v>
      </c>
      <c r="C14" s="14">
        <v>4</v>
      </c>
      <c r="D14" s="14">
        <v>2</v>
      </c>
      <c r="E14" s="15">
        <v>10000</v>
      </c>
      <c r="F14" s="16">
        <f>C14*D14*E14</f>
        <v>80000</v>
      </c>
      <c r="G14" s="16">
        <f>F14/$F$1</f>
        <v>47.425112782846341</v>
      </c>
    </row>
    <row r="15" spans="1:13" s="11" customFormat="1" ht="12" customHeight="1" x14ac:dyDescent="0.2">
      <c r="A15" s="13" t="s">
        <v>187</v>
      </c>
      <c r="B15" s="14" t="s">
        <v>61</v>
      </c>
      <c r="C15" s="14">
        <v>3</v>
      </c>
      <c r="D15" s="14">
        <v>2</v>
      </c>
      <c r="E15" s="15">
        <v>0</v>
      </c>
      <c r="F15" s="16">
        <f>C15*D15*E15</f>
        <v>0</v>
      </c>
      <c r="G15" s="16">
        <v>0</v>
      </c>
    </row>
    <row r="16" spans="1:13" s="11" customFormat="1" ht="12" customHeight="1" x14ac:dyDescent="0.2">
      <c r="A16" s="17" t="s">
        <v>12</v>
      </c>
      <c r="B16" s="18"/>
      <c r="C16" s="18"/>
      <c r="D16" s="18"/>
      <c r="E16" s="19"/>
      <c r="F16" s="20">
        <f>SUM(F12:F15)</f>
        <v>1040000</v>
      </c>
      <c r="G16" s="20">
        <f>SUM(G12:G15)</f>
        <v>616.52646617700236</v>
      </c>
    </row>
    <row r="17" spans="1:7" s="21" customFormat="1" ht="12" customHeight="1" x14ac:dyDescent="0.2">
      <c r="A17" s="9" t="s">
        <v>188</v>
      </c>
      <c r="B17" s="10"/>
      <c r="C17" s="9"/>
      <c r="D17" s="9"/>
      <c r="E17" s="9"/>
      <c r="F17" s="9"/>
      <c r="G17" s="9"/>
    </row>
    <row r="18" spans="1:7" s="12" customFormat="1" ht="12" customHeight="1" x14ac:dyDescent="0.2">
      <c r="A18" s="79" t="s">
        <v>189</v>
      </c>
      <c r="B18" s="79"/>
      <c r="C18" s="79"/>
      <c r="D18" s="79"/>
      <c r="E18" s="79"/>
      <c r="F18" s="79"/>
      <c r="G18" s="58"/>
    </row>
    <row r="19" spans="1:7" s="11" customFormat="1" ht="12" customHeight="1" x14ac:dyDescent="0.2">
      <c r="A19" s="13" t="s">
        <v>88</v>
      </c>
      <c r="B19" s="14" t="s">
        <v>62</v>
      </c>
      <c r="C19" s="14">
        <v>1</v>
      </c>
      <c r="D19" s="14">
        <v>5</v>
      </c>
      <c r="E19" s="15" t="s">
        <v>178</v>
      </c>
      <c r="F19" s="16">
        <v>0</v>
      </c>
      <c r="G19" s="16">
        <f>F19/$F$1</f>
        <v>0</v>
      </c>
    </row>
    <row r="20" spans="1:7" s="11" customFormat="1" ht="12" customHeight="1" x14ac:dyDescent="0.2">
      <c r="A20" s="13" t="s">
        <v>90</v>
      </c>
      <c r="B20" s="14" t="s">
        <v>61</v>
      </c>
      <c r="C20" s="14">
        <f>2*30</f>
        <v>60</v>
      </c>
      <c r="D20" s="14">
        <v>6</v>
      </c>
      <c r="E20" s="15">
        <v>1000</v>
      </c>
      <c r="F20" s="16">
        <f>E20*D20*C20</f>
        <v>360000</v>
      </c>
      <c r="G20" s="16">
        <f t="shared" ref="G20:G40" si="0">F20/$F$1</f>
        <v>213.41300752280853</v>
      </c>
    </row>
    <row r="21" spans="1:7" s="11" customFormat="1" ht="12" customHeight="1" x14ac:dyDescent="0.2">
      <c r="A21" s="13" t="s">
        <v>77</v>
      </c>
      <c r="B21" s="14" t="s">
        <v>61</v>
      </c>
      <c r="C21" s="14">
        <v>30</v>
      </c>
      <c r="D21" s="14">
        <v>6</v>
      </c>
      <c r="E21" s="15">
        <v>18400</v>
      </c>
      <c r="F21" s="16">
        <f t="shared" ref="F21:F25" si="1">E21*D21*C21</f>
        <v>3312000</v>
      </c>
      <c r="G21" s="16">
        <f t="shared" si="0"/>
        <v>1963.3996692098385</v>
      </c>
    </row>
    <row r="22" spans="1:7" s="11" customFormat="1" ht="12" customHeight="1" x14ac:dyDescent="0.2">
      <c r="A22" s="22" t="s">
        <v>87</v>
      </c>
      <c r="B22" s="14" t="s">
        <v>61</v>
      </c>
      <c r="C22" s="14">
        <v>60</v>
      </c>
      <c r="D22" s="14">
        <v>5</v>
      </c>
      <c r="E22" s="15">
        <v>5300</v>
      </c>
      <c r="F22" s="16">
        <f t="shared" si="1"/>
        <v>1590000</v>
      </c>
      <c r="G22" s="16">
        <f t="shared" si="0"/>
        <v>942.57411655907106</v>
      </c>
    </row>
    <row r="23" spans="1:7" s="11" customFormat="1" ht="12" customHeight="1" x14ac:dyDescent="0.2">
      <c r="A23" s="13" t="s">
        <v>190</v>
      </c>
      <c r="B23" s="14" t="s">
        <v>61</v>
      </c>
      <c r="C23" s="14">
        <v>3</v>
      </c>
      <c r="D23" s="14">
        <v>1</v>
      </c>
      <c r="E23" s="15">
        <v>150000</v>
      </c>
      <c r="F23" s="16">
        <f t="shared" si="1"/>
        <v>450000</v>
      </c>
      <c r="G23" s="16">
        <f t="shared" si="0"/>
        <v>266.76625940351067</v>
      </c>
    </row>
    <row r="24" spans="1:7" s="11" customFormat="1" ht="12" customHeight="1" x14ac:dyDescent="0.2">
      <c r="A24" s="13" t="s">
        <v>191</v>
      </c>
      <c r="B24" s="14" t="s">
        <v>61</v>
      </c>
      <c r="C24" s="14">
        <v>1</v>
      </c>
      <c r="D24" s="14">
        <v>1</v>
      </c>
      <c r="E24" s="15">
        <v>60000</v>
      </c>
      <c r="F24" s="16">
        <f t="shared" si="1"/>
        <v>60000</v>
      </c>
      <c r="G24" s="16">
        <f t="shared" si="0"/>
        <v>35.568834587134752</v>
      </c>
    </row>
    <row r="25" spans="1:7" s="11" customFormat="1" ht="12" customHeight="1" x14ac:dyDescent="0.2">
      <c r="A25" s="13" t="s">
        <v>154</v>
      </c>
      <c r="B25" s="14" t="s">
        <v>61</v>
      </c>
      <c r="C25" s="14">
        <v>24</v>
      </c>
      <c r="D25" s="14">
        <v>6</v>
      </c>
      <c r="E25" s="15">
        <v>50000</v>
      </c>
      <c r="F25" s="16">
        <f t="shared" si="1"/>
        <v>7200000</v>
      </c>
      <c r="G25" s="16">
        <f t="shared" si="0"/>
        <v>4268.2601504561708</v>
      </c>
    </row>
    <row r="26" spans="1:7" s="11" customFormat="1" ht="12" customHeight="1" x14ac:dyDescent="0.2">
      <c r="A26" s="58" t="s">
        <v>192</v>
      </c>
      <c r="B26" s="58"/>
      <c r="C26" s="58"/>
      <c r="D26" s="58"/>
      <c r="E26" s="58"/>
      <c r="F26" s="58"/>
      <c r="G26" s="36"/>
    </row>
    <row r="27" spans="1:7" s="11" customFormat="1" ht="12" customHeight="1" x14ac:dyDescent="0.2">
      <c r="A27" s="13" t="s">
        <v>92</v>
      </c>
      <c r="B27" s="14" t="s">
        <v>65</v>
      </c>
      <c r="C27" s="14">
        <v>1</v>
      </c>
      <c r="D27" s="14">
        <v>1</v>
      </c>
      <c r="E27" s="15" t="s">
        <v>178</v>
      </c>
      <c r="F27" s="16">
        <v>0</v>
      </c>
      <c r="G27" s="16">
        <f t="shared" si="0"/>
        <v>0</v>
      </c>
    </row>
    <row r="28" spans="1:7" s="11" customFormat="1" ht="12" customHeight="1" x14ac:dyDescent="0.2">
      <c r="A28" s="13" t="s">
        <v>194</v>
      </c>
      <c r="B28" s="14" t="s">
        <v>65</v>
      </c>
      <c r="C28" s="14">
        <v>3</v>
      </c>
      <c r="D28" s="14">
        <v>1</v>
      </c>
      <c r="E28" s="15" t="s">
        <v>178</v>
      </c>
      <c r="F28" s="16">
        <v>0</v>
      </c>
      <c r="G28" s="16">
        <f t="shared" si="0"/>
        <v>0</v>
      </c>
    </row>
    <row r="29" spans="1:7" s="11" customFormat="1" ht="12" customHeight="1" x14ac:dyDescent="0.2">
      <c r="A29" s="13" t="s">
        <v>260</v>
      </c>
      <c r="B29" s="14" t="s">
        <v>63</v>
      </c>
      <c r="C29" s="14">
        <v>5</v>
      </c>
      <c r="D29" s="14">
        <v>1</v>
      </c>
      <c r="E29" s="15" t="s">
        <v>20</v>
      </c>
      <c r="F29" s="16">
        <v>0</v>
      </c>
      <c r="G29" s="16">
        <f t="shared" si="0"/>
        <v>0</v>
      </c>
    </row>
    <row r="30" spans="1:7" s="11" customFormat="1" ht="12" customHeight="1" x14ac:dyDescent="0.2">
      <c r="A30" s="13" t="s">
        <v>117</v>
      </c>
      <c r="B30" s="14" t="s">
        <v>65</v>
      </c>
      <c r="C30" s="14">
        <v>30</v>
      </c>
      <c r="D30" s="14">
        <v>1</v>
      </c>
      <c r="E30" s="15" t="s">
        <v>20</v>
      </c>
      <c r="F30" s="16">
        <v>0</v>
      </c>
      <c r="G30" s="16">
        <f t="shared" si="0"/>
        <v>0</v>
      </c>
    </row>
    <row r="31" spans="1:7" s="11" customFormat="1" ht="12" customHeight="1" x14ac:dyDescent="0.2">
      <c r="A31" s="13" t="s">
        <v>195</v>
      </c>
      <c r="B31" s="14" t="s">
        <v>63</v>
      </c>
      <c r="C31" s="14">
        <v>1</v>
      </c>
      <c r="D31" s="14">
        <v>1</v>
      </c>
      <c r="E31" s="15" t="s">
        <v>20</v>
      </c>
      <c r="F31" s="16">
        <v>0</v>
      </c>
      <c r="G31" s="16">
        <f t="shared" si="0"/>
        <v>0</v>
      </c>
    </row>
    <row r="32" spans="1:7" s="11" customFormat="1" ht="12" customHeight="1" x14ac:dyDescent="0.2">
      <c r="A32" s="13" t="s">
        <v>96</v>
      </c>
      <c r="B32" s="14" t="s">
        <v>65</v>
      </c>
      <c r="C32" s="14">
        <v>1</v>
      </c>
      <c r="D32" s="14">
        <v>1</v>
      </c>
      <c r="E32" s="15">
        <v>0</v>
      </c>
      <c r="F32" s="16">
        <f>E32*D32*C32</f>
        <v>0</v>
      </c>
      <c r="G32" s="16">
        <f t="shared" si="0"/>
        <v>0</v>
      </c>
    </row>
    <row r="33" spans="1:7" s="11" customFormat="1" ht="12" customHeight="1" x14ac:dyDescent="0.2">
      <c r="A33" s="13" t="s">
        <v>337</v>
      </c>
      <c r="B33" s="14" t="s">
        <v>65</v>
      </c>
      <c r="C33" s="14">
        <v>5</v>
      </c>
      <c r="D33" s="14">
        <v>1</v>
      </c>
      <c r="E33" s="15">
        <v>0</v>
      </c>
      <c r="F33" s="16">
        <f>E33*D33*C33</f>
        <v>0</v>
      </c>
      <c r="G33" s="16">
        <f t="shared" si="0"/>
        <v>0</v>
      </c>
    </row>
    <row r="34" spans="1:7" s="11" customFormat="1" ht="12" customHeight="1" x14ac:dyDescent="0.2">
      <c r="A34" s="13" t="s">
        <v>97</v>
      </c>
      <c r="B34" s="14" t="s">
        <v>65</v>
      </c>
      <c r="C34" s="14">
        <v>30</v>
      </c>
      <c r="D34" s="14">
        <v>1</v>
      </c>
      <c r="E34" s="15">
        <v>4000</v>
      </c>
      <c r="F34" s="16">
        <f>E34*D34*C34</f>
        <v>120000</v>
      </c>
      <c r="G34" s="16">
        <f t="shared" si="0"/>
        <v>71.137669174269504</v>
      </c>
    </row>
    <row r="35" spans="1:7" s="11" customFormat="1" ht="12" customHeight="1" x14ac:dyDescent="0.2">
      <c r="A35" s="13" t="s">
        <v>156</v>
      </c>
      <c r="B35" s="14" t="s">
        <v>155</v>
      </c>
      <c r="C35" s="14">
        <v>5</v>
      </c>
      <c r="D35" s="14">
        <v>1</v>
      </c>
      <c r="E35" s="15">
        <v>15000</v>
      </c>
      <c r="F35" s="16">
        <f>E35*D35*C35</f>
        <v>75000</v>
      </c>
      <c r="G35" s="16">
        <f t="shared" si="0"/>
        <v>44.461043233918446</v>
      </c>
    </row>
    <row r="36" spans="1:7" s="11" customFormat="1" ht="12" customHeight="1" x14ac:dyDescent="0.2">
      <c r="A36" s="58" t="s">
        <v>196</v>
      </c>
      <c r="B36" s="58"/>
      <c r="C36" s="58"/>
      <c r="D36" s="58"/>
      <c r="E36" s="58"/>
      <c r="F36" s="58"/>
      <c r="G36" s="36"/>
    </row>
    <row r="37" spans="1:7" s="11" customFormat="1" ht="12" customHeight="1" x14ac:dyDescent="0.2">
      <c r="A37" s="13" t="s">
        <v>78</v>
      </c>
      <c r="B37" s="14" t="s">
        <v>61</v>
      </c>
      <c r="C37" s="14">
        <v>20</v>
      </c>
      <c r="D37" s="14">
        <v>1</v>
      </c>
      <c r="E37" s="15">
        <v>5300</v>
      </c>
      <c r="F37" s="16">
        <f>E37*C37*D37</f>
        <v>106000</v>
      </c>
      <c r="G37" s="16">
        <f t="shared" si="0"/>
        <v>62.838274437271401</v>
      </c>
    </row>
    <row r="38" spans="1:7" s="11" customFormat="1" ht="12" customHeight="1" x14ac:dyDescent="0.2">
      <c r="A38" s="13" t="s">
        <v>197</v>
      </c>
      <c r="B38" s="14" t="s">
        <v>61</v>
      </c>
      <c r="C38" s="14">
        <v>20</v>
      </c>
      <c r="D38" s="14">
        <v>1</v>
      </c>
      <c r="E38" s="15">
        <v>10000</v>
      </c>
      <c r="F38" s="16">
        <f>E38*C38*D38</f>
        <v>200000</v>
      </c>
      <c r="G38" s="16">
        <f t="shared" si="0"/>
        <v>118.56278195711585</v>
      </c>
    </row>
    <row r="39" spans="1:7" s="11" customFormat="1" ht="12" customHeight="1" x14ac:dyDescent="0.2">
      <c r="A39" s="13" t="s">
        <v>80</v>
      </c>
      <c r="B39" s="14" t="s">
        <v>61</v>
      </c>
      <c r="C39" s="14">
        <v>40</v>
      </c>
      <c r="D39" s="14">
        <v>1</v>
      </c>
      <c r="E39" s="15">
        <v>1000</v>
      </c>
      <c r="F39" s="16">
        <f>E39*C39*D39</f>
        <v>40000</v>
      </c>
      <c r="G39" s="16">
        <f t="shared" si="0"/>
        <v>23.712556391423171</v>
      </c>
    </row>
    <row r="40" spans="1:7" s="11" customFormat="1" ht="12" customHeight="1" x14ac:dyDescent="0.2">
      <c r="A40" s="13" t="s">
        <v>79</v>
      </c>
      <c r="B40" s="14" t="s">
        <v>61</v>
      </c>
      <c r="C40" s="14">
        <v>20</v>
      </c>
      <c r="D40" s="14">
        <v>1</v>
      </c>
      <c r="E40" s="15">
        <v>5000</v>
      </c>
      <c r="F40" s="16">
        <f>E40*C40*D40</f>
        <v>100000</v>
      </c>
      <c r="G40" s="16">
        <f t="shared" si="0"/>
        <v>59.281390978557923</v>
      </c>
    </row>
    <row r="41" spans="1:7" s="11" customFormat="1" ht="12" customHeight="1" x14ac:dyDescent="0.2">
      <c r="A41" s="25" t="s">
        <v>12</v>
      </c>
      <c r="B41" s="26"/>
      <c r="C41" s="26"/>
      <c r="D41" s="26"/>
      <c r="E41" s="27"/>
      <c r="F41" s="28">
        <f>SUM(F19:F40)</f>
        <v>13613000</v>
      </c>
      <c r="G41" s="28">
        <f>SUM(G19:G40)</f>
        <v>8069.9757539110915</v>
      </c>
    </row>
    <row r="42" spans="1:7" s="11" customFormat="1" ht="12" customHeight="1" x14ac:dyDescent="0.2">
      <c r="A42" s="9" t="s">
        <v>142</v>
      </c>
      <c r="B42" s="10"/>
      <c r="C42" s="9"/>
      <c r="D42" s="9"/>
      <c r="E42" s="9"/>
      <c r="F42" s="9"/>
      <c r="G42" s="9"/>
    </row>
    <row r="43" spans="1:7" s="11" customFormat="1" ht="12" customHeight="1" x14ac:dyDescent="0.2">
      <c r="A43" s="13" t="s">
        <v>99</v>
      </c>
      <c r="B43" s="14" t="s">
        <v>61</v>
      </c>
      <c r="C43" s="14">
        <v>2</v>
      </c>
      <c r="D43" s="14">
        <v>25</v>
      </c>
      <c r="E43" s="15">
        <v>60000</v>
      </c>
      <c r="F43" s="16">
        <f>E43*D43*C43</f>
        <v>3000000</v>
      </c>
      <c r="G43" s="16">
        <f>F43/$F$1</f>
        <v>1778.4417293567378</v>
      </c>
    </row>
    <row r="44" spans="1:7" s="11" customFormat="1" ht="12" customHeight="1" x14ac:dyDescent="0.2">
      <c r="A44" s="13" t="s">
        <v>100</v>
      </c>
      <c r="B44" s="14" t="s">
        <v>61</v>
      </c>
      <c r="C44" s="14">
        <v>6</v>
      </c>
      <c r="D44" s="14">
        <v>25</v>
      </c>
      <c r="E44" s="15">
        <v>50000</v>
      </c>
      <c r="F44" s="16">
        <f t="shared" ref="F44:F51" si="2">E44*D44*C44</f>
        <v>7500000</v>
      </c>
      <c r="G44" s="16">
        <f t="shared" ref="G44:G51" si="3">F44/$F$1</f>
        <v>4446.1043233918444</v>
      </c>
    </row>
    <row r="45" spans="1:7" s="11" customFormat="1" ht="12" customHeight="1" x14ac:dyDescent="0.2">
      <c r="A45" s="13" t="s">
        <v>101</v>
      </c>
      <c r="B45" s="14" t="s">
        <v>61</v>
      </c>
      <c r="C45" s="14">
        <v>12</v>
      </c>
      <c r="D45" s="14">
        <v>25</v>
      </c>
      <c r="E45" s="15">
        <v>50000</v>
      </c>
      <c r="F45" s="16">
        <f t="shared" si="2"/>
        <v>15000000</v>
      </c>
      <c r="G45" s="16">
        <f t="shared" si="3"/>
        <v>8892.2086467836889</v>
      </c>
    </row>
    <row r="46" spans="1:7" s="29" customFormat="1" ht="12" customHeight="1" x14ac:dyDescent="0.2">
      <c r="A46" s="13" t="s">
        <v>191</v>
      </c>
      <c r="B46" s="30" t="s">
        <v>61</v>
      </c>
      <c r="C46" s="30">
        <v>1</v>
      </c>
      <c r="D46" s="30">
        <v>4</v>
      </c>
      <c r="E46" s="31">
        <v>60000</v>
      </c>
      <c r="F46" s="16">
        <f t="shared" si="2"/>
        <v>240000</v>
      </c>
      <c r="G46" s="24">
        <f>F46/$F$1</f>
        <v>142.27533834853901</v>
      </c>
    </row>
    <row r="47" spans="1:7" s="11" customFormat="1" ht="12" customHeight="1" x14ac:dyDescent="0.2">
      <c r="A47" s="13" t="s">
        <v>198</v>
      </c>
      <c r="B47" s="14" t="s">
        <v>61</v>
      </c>
      <c r="C47" s="14">
        <v>3</v>
      </c>
      <c r="D47" s="14">
        <v>8</v>
      </c>
      <c r="E47" s="15">
        <v>60000</v>
      </c>
      <c r="F47" s="16">
        <f t="shared" si="2"/>
        <v>1440000</v>
      </c>
      <c r="G47" s="16">
        <f>F47/$F$1</f>
        <v>853.65203009123411</v>
      </c>
    </row>
    <row r="48" spans="1:7" s="11" customFormat="1" ht="12" customHeight="1" x14ac:dyDescent="0.2">
      <c r="A48" s="13" t="s">
        <v>199</v>
      </c>
      <c r="B48" s="14" t="s">
        <v>61</v>
      </c>
      <c r="C48" s="14">
        <v>3</v>
      </c>
      <c r="D48" s="14">
        <v>8</v>
      </c>
      <c r="E48" s="15">
        <v>10000</v>
      </c>
      <c r="F48" s="16">
        <f t="shared" si="2"/>
        <v>240000</v>
      </c>
      <c r="G48" s="16">
        <f>F48/$F$1</f>
        <v>142.27533834853901</v>
      </c>
    </row>
    <row r="49" spans="1:8" s="11" customFormat="1" ht="12" customHeight="1" x14ac:dyDescent="0.2">
      <c r="A49" s="13" t="s">
        <v>102</v>
      </c>
      <c r="B49" s="14" t="s">
        <v>61</v>
      </c>
      <c r="C49" s="14">
        <v>3</v>
      </c>
      <c r="D49" s="14">
        <v>25</v>
      </c>
      <c r="E49" s="15">
        <v>10000</v>
      </c>
      <c r="F49" s="16">
        <f t="shared" si="2"/>
        <v>750000</v>
      </c>
      <c r="G49" s="16">
        <f t="shared" si="3"/>
        <v>444.61043233918446</v>
      </c>
    </row>
    <row r="50" spans="1:8" s="11" customFormat="1" ht="12" customHeight="1" x14ac:dyDescent="0.2">
      <c r="A50" s="13" t="s">
        <v>103</v>
      </c>
      <c r="B50" s="14" t="s">
        <v>61</v>
      </c>
      <c r="C50" s="14">
        <v>6</v>
      </c>
      <c r="D50" s="14">
        <v>10</v>
      </c>
      <c r="E50" s="15">
        <v>5000</v>
      </c>
      <c r="F50" s="16">
        <f t="shared" si="2"/>
        <v>300000</v>
      </c>
      <c r="G50" s="16">
        <f>F50/$F$1</f>
        <v>177.84417293567378</v>
      </c>
    </row>
    <row r="51" spans="1:8" s="11" customFormat="1" ht="12" customHeight="1" x14ac:dyDescent="0.2">
      <c r="A51" s="13" t="s">
        <v>200</v>
      </c>
      <c r="B51" s="14" t="s">
        <v>61</v>
      </c>
      <c r="C51" s="14">
        <v>1</v>
      </c>
      <c r="D51" s="14">
        <v>25</v>
      </c>
      <c r="E51" s="15">
        <v>12000</v>
      </c>
      <c r="F51" s="16">
        <f t="shared" si="2"/>
        <v>300000</v>
      </c>
      <c r="G51" s="16">
        <f t="shared" si="3"/>
        <v>177.84417293567378</v>
      </c>
    </row>
    <row r="52" spans="1:8" s="29" customFormat="1" ht="12" customHeight="1" x14ac:dyDescent="0.2">
      <c r="A52" s="25" t="s">
        <v>12</v>
      </c>
      <c r="B52" s="26"/>
      <c r="C52" s="26"/>
      <c r="D52" s="26"/>
      <c r="E52" s="27"/>
      <c r="F52" s="28">
        <f>SUM(F43:F51)</f>
        <v>28770000</v>
      </c>
      <c r="G52" s="28">
        <f>SUM(G43:G51)</f>
        <v>17055.256184531117</v>
      </c>
    </row>
    <row r="53" spans="1:8" s="11" customFormat="1" ht="12" customHeight="1" x14ac:dyDescent="0.2">
      <c r="A53" s="9" t="s">
        <v>201</v>
      </c>
      <c r="B53" s="9"/>
      <c r="C53" s="9"/>
      <c r="D53" s="9"/>
      <c r="E53" s="9"/>
      <c r="F53" s="9"/>
      <c r="G53" s="9"/>
    </row>
    <row r="54" spans="1:8" s="11" customFormat="1" ht="12" customHeight="1" x14ac:dyDescent="0.2">
      <c r="A54" s="79" t="s">
        <v>202</v>
      </c>
      <c r="B54" s="79"/>
      <c r="C54" s="79"/>
      <c r="D54" s="79"/>
      <c r="E54" s="79"/>
      <c r="F54" s="79"/>
      <c r="G54" s="23"/>
    </row>
    <row r="55" spans="1:8" s="11" customFormat="1" ht="12" customHeight="1" x14ac:dyDescent="0.2">
      <c r="A55" s="13" t="s">
        <v>204</v>
      </c>
      <c r="B55" s="14" t="s">
        <v>64</v>
      </c>
      <c r="C55" s="14">
        <v>1</v>
      </c>
      <c r="D55" s="14">
        <v>30</v>
      </c>
      <c r="E55" s="15">
        <v>200000</v>
      </c>
      <c r="F55" s="16">
        <f>E55*D55*C55</f>
        <v>6000000</v>
      </c>
      <c r="G55" s="16">
        <f>F55/$F$1</f>
        <v>3556.8834587134756</v>
      </c>
    </row>
    <row r="56" spans="1:8" s="11" customFormat="1" ht="12" customHeight="1" x14ac:dyDescent="0.2">
      <c r="A56" s="13" t="s">
        <v>205</v>
      </c>
      <c r="B56" s="14" t="s">
        <v>64</v>
      </c>
      <c r="C56" s="14">
        <v>1</v>
      </c>
      <c r="D56" s="14">
        <v>30</v>
      </c>
      <c r="E56" s="15">
        <v>100000</v>
      </c>
      <c r="F56" s="16">
        <f>E56*D56*C56</f>
        <v>3000000</v>
      </c>
      <c r="G56" s="16">
        <f>F56/$F$1</f>
        <v>1778.4417293567378</v>
      </c>
    </row>
    <row r="57" spans="1:8" s="29" customFormat="1" ht="12" customHeight="1" x14ac:dyDescent="0.2">
      <c r="A57" s="13" t="s">
        <v>372</v>
      </c>
      <c r="B57" s="30" t="s">
        <v>65</v>
      </c>
      <c r="C57" s="30">
        <v>18</v>
      </c>
      <c r="D57" s="30">
        <v>1</v>
      </c>
      <c r="E57" s="31">
        <v>421718</v>
      </c>
      <c r="F57" s="16">
        <f>E57*D57*C57</f>
        <v>7590924</v>
      </c>
      <c r="G57" s="24">
        <f>F57/F1</f>
        <v>4500.0053353251888</v>
      </c>
      <c r="H57" s="62"/>
    </row>
    <row r="58" spans="1:8" s="29" customFormat="1" ht="12" customHeight="1" x14ac:dyDescent="0.2">
      <c r="A58" s="13" t="s">
        <v>337</v>
      </c>
      <c r="B58" s="30" t="s">
        <v>65</v>
      </c>
      <c r="C58" s="30">
        <v>5</v>
      </c>
      <c r="D58" s="30">
        <v>1</v>
      </c>
      <c r="E58" s="31" t="s">
        <v>178</v>
      </c>
      <c r="F58" s="16">
        <v>0</v>
      </c>
      <c r="G58" s="24">
        <v>0</v>
      </c>
      <c r="H58" s="62"/>
    </row>
    <row r="59" spans="1:8" s="11" customFormat="1" ht="12" customHeight="1" x14ac:dyDescent="0.2">
      <c r="A59" s="33" t="s">
        <v>69</v>
      </c>
      <c r="B59" s="34"/>
      <c r="C59" s="34"/>
      <c r="D59" s="34"/>
      <c r="E59" s="34"/>
      <c r="F59" s="35"/>
      <c r="G59" s="23"/>
    </row>
    <row r="60" spans="1:8" s="11" customFormat="1" ht="12" customHeight="1" x14ac:dyDescent="0.2">
      <c r="A60" s="13" t="s">
        <v>207</v>
      </c>
      <c r="B60" s="14" t="s">
        <v>1</v>
      </c>
      <c r="C60" s="14">
        <v>1000</v>
      </c>
      <c r="D60" s="14">
        <v>1</v>
      </c>
      <c r="E60" s="15">
        <v>2200</v>
      </c>
      <c r="F60" s="16">
        <f>E60*D60*C60</f>
        <v>2200000</v>
      </c>
      <c r="G60" s="16">
        <f>F60/$F$1</f>
        <v>1304.1906015282743</v>
      </c>
    </row>
    <row r="61" spans="1:8" s="11" customFormat="1" ht="12" customHeight="1" x14ac:dyDescent="0.2">
      <c r="A61" s="13" t="s">
        <v>208</v>
      </c>
      <c r="B61" s="14" t="s">
        <v>1</v>
      </c>
      <c r="C61" s="14">
        <v>320</v>
      </c>
      <c r="D61" s="14">
        <v>1</v>
      </c>
      <c r="E61" s="15">
        <v>2200</v>
      </c>
      <c r="F61" s="16">
        <f>E61*D61*C61</f>
        <v>704000</v>
      </c>
      <c r="G61" s="16">
        <f>F61/$F$1</f>
        <v>417.34099248904778</v>
      </c>
    </row>
    <row r="62" spans="1:8" s="11" customFormat="1" ht="12" customHeight="1" x14ac:dyDescent="0.2">
      <c r="A62" s="13" t="s">
        <v>209</v>
      </c>
      <c r="B62" s="14" t="s">
        <v>1</v>
      </c>
      <c r="C62" s="14">
        <v>160</v>
      </c>
      <c r="D62" s="14">
        <v>1</v>
      </c>
      <c r="E62" s="15">
        <v>2200</v>
      </c>
      <c r="F62" s="16">
        <f>E62*D62*C62</f>
        <v>352000</v>
      </c>
      <c r="G62" s="16">
        <f>F62/$F$1</f>
        <v>208.67049624452389</v>
      </c>
    </row>
    <row r="63" spans="1:8" s="11" customFormat="1" ht="12" customHeight="1" x14ac:dyDescent="0.2">
      <c r="A63" s="33" t="s">
        <v>70</v>
      </c>
      <c r="B63" s="34"/>
      <c r="C63" s="34"/>
      <c r="D63" s="34"/>
      <c r="E63" s="34"/>
      <c r="F63" s="35"/>
      <c r="G63" s="23"/>
    </row>
    <row r="64" spans="1:8" s="11" customFormat="1" ht="12" customHeight="1" x14ac:dyDescent="0.2">
      <c r="A64" s="13" t="s">
        <v>210</v>
      </c>
      <c r="B64" s="14" t="s">
        <v>155</v>
      </c>
      <c r="C64" s="14">
        <v>5</v>
      </c>
      <c r="D64" s="14">
        <v>1</v>
      </c>
      <c r="E64" s="15">
        <v>15000</v>
      </c>
      <c r="F64" s="16">
        <f>E64*D64*C64</f>
        <v>75000</v>
      </c>
      <c r="G64" s="16">
        <f>F64/$F$1</f>
        <v>44.461043233918446</v>
      </c>
    </row>
    <row r="65" spans="1:8" s="11" customFormat="1" ht="12" customHeight="1" x14ac:dyDescent="0.2">
      <c r="A65" s="58" t="s">
        <v>211</v>
      </c>
      <c r="B65" s="58"/>
      <c r="C65" s="58"/>
      <c r="D65" s="58"/>
      <c r="E65" s="58"/>
      <c r="F65" s="58"/>
      <c r="G65" s="36"/>
    </row>
    <row r="66" spans="1:8" s="11" customFormat="1" ht="12" customHeight="1" x14ac:dyDescent="0.2">
      <c r="A66" s="22" t="s">
        <v>212</v>
      </c>
      <c r="B66" s="14" t="s">
        <v>65</v>
      </c>
      <c r="C66" s="14">
        <v>20</v>
      </c>
      <c r="D66" s="14">
        <v>1</v>
      </c>
      <c r="E66" s="15" t="s">
        <v>33</v>
      </c>
      <c r="F66" s="16">
        <v>0</v>
      </c>
      <c r="G66" s="16">
        <v>0</v>
      </c>
    </row>
    <row r="67" spans="1:8" s="11" customFormat="1" ht="12" customHeight="1" x14ac:dyDescent="0.2">
      <c r="A67" s="22" t="s">
        <v>82</v>
      </c>
      <c r="B67" s="14" t="s">
        <v>65</v>
      </c>
      <c r="C67" s="14">
        <v>20</v>
      </c>
      <c r="D67" s="14">
        <v>1</v>
      </c>
      <c r="E67" s="15" t="s">
        <v>33</v>
      </c>
      <c r="F67" s="16">
        <v>0</v>
      </c>
      <c r="G67" s="16">
        <v>0</v>
      </c>
    </row>
    <row r="68" spans="1:8" s="11" customFormat="1" ht="12" customHeight="1" x14ac:dyDescent="0.2">
      <c r="A68" s="22" t="s">
        <v>213</v>
      </c>
      <c r="B68" s="14" t="s">
        <v>65</v>
      </c>
      <c r="C68" s="14">
        <v>4</v>
      </c>
      <c r="D68" s="14">
        <v>1</v>
      </c>
      <c r="E68" s="15" t="s">
        <v>36</v>
      </c>
      <c r="F68" s="16">
        <v>0</v>
      </c>
      <c r="G68" s="16">
        <v>0</v>
      </c>
    </row>
    <row r="69" spans="1:8" s="11" customFormat="1" ht="12" customHeight="1" x14ac:dyDescent="0.2">
      <c r="A69" s="22" t="s">
        <v>214</v>
      </c>
      <c r="B69" s="14" t="s">
        <v>65</v>
      </c>
      <c r="C69" s="14">
        <v>6</v>
      </c>
      <c r="D69" s="14">
        <v>1</v>
      </c>
      <c r="E69" s="15">
        <v>5000</v>
      </c>
      <c r="F69" s="16">
        <f>E69*D69*C69</f>
        <v>30000</v>
      </c>
      <c r="G69" s="16">
        <f>F69/$F$1</f>
        <v>17.784417293567376</v>
      </c>
    </row>
    <row r="70" spans="1:8" s="11" customFormat="1" ht="12" customHeight="1" x14ac:dyDescent="0.2">
      <c r="A70" s="22" t="s">
        <v>215</v>
      </c>
      <c r="B70" s="14" t="s">
        <v>65</v>
      </c>
      <c r="C70" s="14">
        <v>6</v>
      </c>
      <c r="D70" s="14">
        <v>1</v>
      </c>
      <c r="E70" s="15">
        <v>5000</v>
      </c>
      <c r="F70" s="16">
        <f>E70*D70*C70</f>
        <v>30000</v>
      </c>
      <c r="G70" s="16">
        <f>F70/$F$1</f>
        <v>17.784417293567376</v>
      </c>
    </row>
    <row r="71" spans="1:8" s="11" customFormat="1" ht="12" customHeight="1" x14ac:dyDescent="0.2">
      <c r="A71" s="13" t="s">
        <v>83</v>
      </c>
      <c r="B71" s="14" t="s">
        <v>65</v>
      </c>
      <c r="C71" s="14">
        <v>80</v>
      </c>
      <c r="D71" s="14">
        <v>1</v>
      </c>
      <c r="E71" s="15">
        <v>10000</v>
      </c>
      <c r="F71" s="16">
        <f>E71*D71*C71</f>
        <v>800000</v>
      </c>
      <c r="G71" s="16">
        <f>F71/$F$1</f>
        <v>474.25112782846338</v>
      </c>
    </row>
    <row r="72" spans="1:8" s="11" customFormat="1" ht="12" customHeight="1" x14ac:dyDescent="0.2">
      <c r="A72" s="13" t="s">
        <v>144</v>
      </c>
      <c r="B72" s="14" t="s">
        <v>65</v>
      </c>
      <c r="C72" s="14">
        <v>6</v>
      </c>
      <c r="D72" s="14">
        <v>1</v>
      </c>
      <c r="E72" s="15">
        <v>10000</v>
      </c>
      <c r="F72" s="16">
        <f>E72*D72*C72</f>
        <v>60000</v>
      </c>
      <c r="G72" s="16">
        <f>F72/$F$1</f>
        <v>35.568834587134752</v>
      </c>
    </row>
    <row r="73" spans="1:8" s="11" customFormat="1" ht="12" customHeight="1" x14ac:dyDescent="0.2">
      <c r="A73" s="58" t="s">
        <v>216</v>
      </c>
      <c r="B73" s="58"/>
      <c r="C73" s="58"/>
      <c r="D73" s="58"/>
      <c r="E73" s="58"/>
      <c r="F73" s="58"/>
      <c r="G73" s="37"/>
    </row>
    <row r="74" spans="1:8" s="11" customFormat="1" ht="12" customHeight="1" x14ac:dyDescent="0.2">
      <c r="A74" s="13" t="s">
        <v>113</v>
      </c>
      <c r="B74" s="14" t="s">
        <v>65</v>
      </c>
      <c r="C74" s="14">
        <v>6</v>
      </c>
      <c r="D74" s="14">
        <v>1</v>
      </c>
      <c r="E74" s="15">
        <v>833735</v>
      </c>
      <c r="F74" s="16">
        <f>E74*D74*C74</f>
        <v>5002410</v>
      </c>
      <c r="G74" s="16">
        <f>F74/$F$1</f>
        <v>2965.4982304504797</v>
      </c>
      <c r="H74" s="53"/>
    </row>
    <row r="75" spans="1:8" s="11" customFormat="1" ht="12" customHeight="1" x14ac:dyDescent="0.2">
      <c r="A75" s="13" t="s">
        <v>284</v>
      </c>
      <c r="B75" s="14" t="s">
        <v>155</v>
      </c>
      <c r="C75" s="14">
        <v>2</v>
      </c>
      <c r="D75" s="14">
        <v>1</v>
      </c>
      <c r="E75" s="15">
        <v>22250</v>
      </c>
      <c r="F75" s="16">
        <f t="shared" ref="F75:F80" si="4">E75*D75*C75</f>
        <v>44500</v>
      </c>
      <c r="G75" s="16">
        <f t="shared" ref="G75:G80" si="5">F75/$F$1</f>
        <v>26.380218985458278</v>
      </c>
      <c r="H75" s="53"/>
    </row>
    <row r="76" spans="1:8" s="11" customFormat="1" ht="12" customHeight="1" x14ac:dyDescent="0.2">
      <c r="A76" s="13" t="s">
        <v>289</v>
      </c>
      <c r="B76" s="14" t="s">
        <v>65</v>
      </c>
      <c r="C76" s="14">
        <v>2</v>
      </c>
      <c r="D76" s="14">
        <v>1</v>
      </c>
      <c r="E76" s="15">
        <v>51298</v>
      </c>
      <c r="F76" s="16">
        <f t="shared" si="4"/>
        <v>102596</v>
      </c>
      <c r="G76" s="16">
        <f t="shared" si="5"/>
        <v>60.820335888361285</v>
      </c>
      <c r="H76" s="53"/>
    </row>
    <row r="77" spans="1:8" s="11" customFormat="1" ht="12" customHeight="1" x14ac:dyDescent="0.2">
      <c r="A77" s="13" t="s">
        <v>290</v>
      </c>
      <c r="B77" s="14" t="s">
        <v>65</v>
      </c>
      <c r="C77" s="14">
        <v>2</v>
      </c>
      <c r="D77" s="14">
        <v>1</v>
      </c>
      <c r="E77" s="15">
        <v>51298</v>
      </c>
      <c r="F77" s="16">
        <f t="shared" si="4"/>
        <v>102596</v>
      </c>
      <c r="G77" s="16">
        <f t="shared" si="5"/>
        <v>60.820335888361285</v>
      </c>
      <c r="H77" s="53"/>
    </row>
    <row r="78" spans="1:8" s="11" customFormat="1" ht="12" customHeight="1" x14ac:dyDescent="0.2">
      <c r="A78" s="13" t="s">
        <v>291</v>
      </c>
      <c r="B78" s="14" t="s">
        <v>65</v>
      </c>
      <c r="C78" s="14">
        <v>2</v>
      </c>
      <c r="D78" s="14">
        <v>1</v>
      </c>
      <c r="E78" s="15">
        <v>51298</v>
      </c>
      <c r="F78" s="16">
        <f t="shared" si="4"/>
        <v>102596</v>
      </c>
      <c r="G78" s="16">
        <f t="shared" si="5"/>
        <v>60.820335888361285</v>
      </c>
      <c r="H78" s="53"/>
    </row>
    <row r="79" spans="1:8" s="11" customFormat="1" ht="12" customHeight="1" x14ac:dyDescent="0.2">
      <c r="A79" s="13" t="s">
        <v>115</v>
      </c>
      <c r="B79" s="14" t="s">
        <v>63</v>
      </c>
      <c r="C79" s="14">
        <v>24</v>
      </c>
      <c r="D79" s="14">
        <v>1</v>
      </c>
      <c r="E79" s="15">
        <v>157098</v>
      </c>
      <c r="F79" s="16">
        <f t="shared" si="4"/>
        <v>3770352</v>
      </c>
      <c r="G79" s="16">
        <f t="shared" si="5"/>
        <v>2235.1171103878783</v>
      </c>
      <c r="H79" s="53"/>
    </row>
    <row r="80" spans="1:8" s="11" customFormat="1" ht="12" customHeight="1" x14ac:dyDescent="0.2">
      <c r="A80" s="13" t="s">
        <v>116</v>
      </c>
      <c r="B80" s="14" t="s">
        <v>63</v>
      </c>
      <c r="C80" s="14">
        <v>24</v>
      </c>
      <c r="D80" s="14">
        <v>1</v>
      </c>
      <c r="E80" s="15">
        <v>51365</v>
      </c>
      <c r="F80" s="16">
        <f t="shared" si="4"/>
        <v>1232760</v>
      </c>
      <c r="G80" s="16">
        <f t="shared" si="5"/>
        <v>730.79727542727062</v>
      </c>
      <c r="H80" s="53"/>
    </row>
    <row r="81" spans="1:7" s="11" customFormat="1" ht="12" customHeight="1" x14ac:dyDescent="0.2">
      <c r="A81" s="13" t="s">
        <v>112</v>
      </c>
      <c r="B81" s="14" t="s">
        <v>65</v>
      </c>
      <c r="C81" s="14">
        <v>4</v>
      </c>
      <c r="D81" s="14">
        <v>7</v>
      </c>
      <c r="E81" s="15">
        <v>3500</v>
      </c>
      <c r="F81" s="16">
        <f>E81*C81*D81</f>
        <v>98000</v>
      </c>
      <c r="G81" s="16">
        <f>F81/$F$1</f>
        <v>58.095763158986763</v>
      </c>
    </row>
    <row r="82" spans="1:7" s="11" customFormat="1" ht="12" customHeight="1" x14ac:dyDescent="0.2">
      <c r="A82" s="13" t="s">
        <v>118</v>
      </c>
      <c r="B82" s="14" t="s">
        <v>63</v>
      </c>
      <c r="C82" s="14">
        <v>18</v>
      </c>
      <c r="D82" s="14">
        <v>1</v>
      </c>
      <c r="E82" s="15">
        <v>3000</v>
      </c>
      <c r="F82" s="16">
        <f>E82*C82*D82</f>
        <v>54000</v>
      </c>
      <c r="G82" s="16">
        <f t="shared" ref="G82:G87" si="6">F82/$F$1</f>
        <v>32.011951128421281</v>
      </c>
    </row>
    <row r="83" spans="1:7" s="11" customFormat="1" ht="12" customHeight="1" x14ac:dyDescent="0.2">
      <c r="A83" s="13" t="s">
        <v>123</v>
      </c>
      <c r="B83" s="14" t="s">
        <v>65</v>
      </c>
      <c r="C83" s="14">
        <v>6</v>
      </c>
      <c r="D83" s="14">
        <v>1</v>
      </c>
      <c r="E83" s="15">
        <v>5000</v>
      </c>
      <c r="F83" s="16">
        <f>E83*C83*D83</f>
        <v>30000</v>
      </c>
      <c r="G83" s="16">
        <f t="shared" si="6"/>
        <v>17.784417293567376</v>
      </c>
    </row>
    <row r="84" spans="1:7" s="11" customFormat="1" ht="12" customHeight="1" x14ac:dyDescent="0.2">
      <c r="A84" s="13" t="s">
        <v>124</v>
      </c>
      <c r="B84" s="14" t="s">
        <v>65</v>
      </c>
      <c r="C84" s="14">
        <v>6</v>
      </c>
      <c r="D84" s="14">
        <v>1</v>
      </c>
      <c r="E84" s="15">
        <v>11000</v>
      </c>
      <c r="F84" s="16">
        <f>E84*C84*D84</f>
        <v>66000</v>
      </c>
      <c r="G84" s="16">
        <f t="shared" si="6"/>
        <v>39.125718045848231</v>
      </c>
    </row>
    <row r="85" spans="1:7" s="11" customFormat="1" ht="12" customHeight="1" x14ac:dyDescent="0.2">
      <c r="A85" s="13" t="s">
        <v>120</v>
      </c>
      <c r="B85" s="14" t="s">
        <v>63</v>
      </c>
      <c r="C85" s="14">
        <v>70</v>
      </c>
      <c r="D85" s="14">
        <v>1</v>
      </c>
      <c r="E85" s="15" t="s">
        <v>20</v>
      </c>
      <c r="F85" s="16">
        <v>0</v>
      </c>
      <c r="G85" s="16">
        <v>0</v>
      </c>
    </row>
    <row r="86" spans="1:7" s="11" customFormat="1" ht="12" customHeight="1" x14ac:dyDescent="0.2">
      <c r="A86" s="13" t="s">
        <v>122</v>
      </c>
      <c r="B86" s="14" t="s">
        <v>63</v>
      </c>
      <c r="C86" s="14">
        <v>6</v>
      </c>
      <c r="D86" s="14">
        <v>1</v>
      </c>
      <c r="E86" s="15" t="s">
        <v>33</v>
      </c>
      <c r="F86" s="16">
        <v>0</v>
      </c>
      <c r="G86" s="16">
        <f t="shared" si="6"/>
        <v>0</v>
      </c>
    </row>
    <row r="87" spans="1:7" s="11" customFormat="1" ht="12" customHeight="1" x14ac:dyDescent="0.2">
      <c r="A87" s="22" t="s">
        <v>125</v>
      </c>
      <c r="B87" s="14" t="s">
        <v>65</v>
      </c>
      <c r="C87" s="14">
        <v>12</v>
      </c>
      <c r="D87" s="14">
        <v>1</v>
      </c>
      <c r="E87" s="15">
        <v>5000</v>
      </c>
      <c r="F87" s="16">
        <f>E87*C87*D87</f>
        <v>60000</v>
      </c>
      <c r="G87" s="16">
        <f t="shared" si="6"/>
        <v>35.568834587134752</v>
      </c>
    </row>
    <row r="88" spans="1:7" s="11" customFormat="1" ht="12" customHeight="1" x14ac:dyDescent="0.2">
      <c r="A88" s="58" t="s">
        <v>217</v>
      </c>
      <c r="B88" s="58"/>
      <c r="C88" s="58"/>
      <c r="D88" s="58"/>
      <c r="E88" s="58"/>
      <c r="F88" s="58"/>
      <c r="G88" s="37"/>
    </row>
    <row r="89" spans="1:7" s="11" customFormat="1" ht="12" customHeight="1" x14ac:dyDescent="0.2">
      <c r="A89" s="13" t="s">
        <v>107</v>
      </c>
      <c r="B89" s="14" t="s">
        <v>65</v>
      </c>
      <c r="C89" s="14">
        <v>6</v>
      </c>
      <c r="D89" s="14">
        <v>1</v>
      </c>
      <c r="E89" s="15">
        <v>13000</v>
      </c>
      <c r="F89" s="16">
        <f>E89*C89*D89</f>
        <v>78000</v>
      </c>
      <c r="G89" s="16">
        <f t="shared" ref="G89:G94" si="7">F89/$F$1</f>
        <v>46.239484963275181</v>
      </c>
    </row>
    <row r="90" spans="1:7" s="11" customFormat="1" ht="12" customHeight="1" x14ac:dyDescent="0.2">
      <c r="A90" s="13" t="s">
        <v>108</v>
      </c>
      <c r="B90" s="14" t="s">
        <v>65</v>
      </c>
      <c r="C90" s="14">
        <v>24</v>
      </c>
      <c r="D90" s="14">
        <v>1</v>
      </c>
      <c r="E90" s="15">
        <v>5000</v>
      </c>
      <c r="F90" s="16">
        <f>E90*C90*D90</f>
        <v>120000</v>
      </c>
      <c r="G90" s="16">
        <f t="shared" si="7"/>
        <v>71.137669174269504</v>
      </c>
    </row>
    <row r="91" spans="1:7" s="11" customFormat="1" ht="12" customHeight="1" x14ac:dyDescent="0.2">
      <c r="A91" s="13" t="s">
        <v>105</v>
      </c>
      <c r="B91" s="14" t="s">
        <v>65</v>
      </c>
      <c r="C91" s="14">
        <v>20</v>
      </c>
      <c r="D91" s="14">
        <v>1</v>
      </c>
      <c r="E91" s="15">
        <v>30000</v>
      </c>
      <c r="F91" s="16">
        <f>E91*C91*D91</f>
        <v>600000</v>
      </c>
      <c r="G91" s="16">
        <f t="shared" si="7"/>
        <v>355.68834587134756</v>
      </c>
    </row>
    <row r="92" spans="1:7" s="11" customFormat="1" ht="12" customHeight="1" x14ac:dyDescent="0.2">
      <c r="A92" s="13" t="s">
        <v>109</v>
      </c>
      <c r="B92" s="14" t="s">
        <v>65</v>
      </c>
      <c r="C92" s="14">
        <v>21</v>
      </c>
      <c r="D92" s="14">
        <v>1</v>
      </c>
      <c r="E92" s="15" t="s">
        <v>20</v>
      </c>
      <c r="F92" s="16">
        <v>0</v>
      </c>
      <c r="G92" s="16">
        <v>0</v>
      </c>
    </row>
    <row r="93" spans="1:7" s="11" customFormat="1" ht="12" customHeight="1" x14ac:dyDescent="0.2">
      <c r="A93" s="13" t="s">
        <v>218</v>
      </c>
      <c r="B93" s="14" t="s">
        <v>65</v>
      </c>
      <c r="C93" s="14">
        <v>20</v>
      </c>
      <c r="D93" s="14">
        <v>1</v>
      </c>
      <c r="E93" s="15">
        <v>15000</v>
      </c>
      <c r="F93" s="16">
        <f>E93*D93*C93</f>
        <v>300000</v>
      </c>
      <c r="G93" s="16">
        <f t="shared" si="7"/>
        <v>177.84417293567378</v>
      </c>
    </row>
    <row r="94" spans="1:7" s="11" customFormat="1" ht="12" customHeight="1" x14ac:dyDescent="0.2">
      <c r="A94" s="13" t="s">
        <v>219</v>
      </c>
      <c r="B94" s="14" t="s">
        <v>65</v>
      </c>
      <c r="C94" s="14">
        <v>10</v>
      </c>
      <c r="D94" s="14">
        <v>6</v>
      </c>
      <c r="E94" s="15" t="s">
        <v>36</v>
      </c>
      <c r="F94" s="16">
        <v>0</v>
      </c>
      <c r="G94" s="16">
        <f t="shared" si="7"/>
        <v>0</v>
      </c>
    </row>
    <row r="95" spans="1:7" s="11" customFormat="1" ht="12" customHeight="1" x14ac:dyDescent="0.2">
      <c r="A95" s="13" t="s">
        <v>220</v>
      </c>
      <c r="B95" s="14" t="s">
        <v>65</v>
      </c>
      <c r="C95" s="14">
        <v>10</v>
      </c>
      <c r="D95" s="14">
        <v>6</v>
      </c>
      <c r="E95" s="15" t="s">
        <v>20</v>
      </c>
      <c r="F95" s="16">
        <v>0</v>
      </c>
      <c r="G95" s="16">
        <v>0</v>
      </c>
    </row>
    <row r="96" spans="1:7" s="11" customFormat="1" ht="12" customHeight="1" x14ac:dyDescent="0.2">
      <c r="A96" s="13" t="s">
        <v>110</v>
      </c>
      <c r="B96" s="14" t="s">
        <v>65</v>
      </c>
      <c r="C96" s="14">
        <v>6</v>
      </c>
      <c r="D96" s="14">
        <v>1</v>
      </c>
      <c r="E96" s="15" t="s">
        <v>33</v>
      </c>
      <c r="F96" s="16">
        <v>0</v>
      </c>
      <c r="G96" s="16">
        <v>0</v>
      </c>
    </row>
    <row r="97" spans="1:9" s="11" customFormat="1" ht="12" customHeight="1" x14ac:dyDescent="0.2">
      <c r="A97" s="13" t="s">
        <v>111</v>
      </c>
      <c r="B97" s="14" t="s">
        <v>65</v>
      </c>
      <c r="C97" s="14">
        <v>6</v>
      </c>
      <c r="D97" s="14">
        <v>1</v>
      </c>
      <c r="E97" s="15" t="s">
        <v>178</v>
      </c>
      <c r="F97" s="16">
        <v>0</v>
      </c>
      <c r="G97" s="16">
        <v>0</v>
      </c>
    </row>
    <row r="98" spans="1:9" s="29" customFormat="1" ht="12" customHeight="1" x14ac:dyDescent="0.2">
      <c r="A98" s="25" t="s">
        <v>12</v>
      </c>
      <c r="B98" s="26"/>
      <c r="C98" s="26"/>
      <c r="D98" s="26"/>
      <c r="E98" s="27"/>
      <c r="F98" s="28">
        <f>SUM(F55:F97)</f>
        <v>32605734</v>
      </c>
      <c r="G98" s="28">
        <f>SUM(G55:G97)</f>
        <v>19329.132653968598</v>
      </c>
    </row>
    <row r="99" spans="1:9" s="11" customFormat="1" ht="12" customHeight="1" x14ac:dyDescent="0.2">
      <c r="A99" s="9" t="s">
        <v>221</v>
      </c>
      <c r="B99" s="10"/>
      <c r="C99" s="9"/>
      <c r="D99" s="9"/>
      <c r="E99" s="9"/>
      <c r="F99" s="9"/>
      <c r="G99" s="9"/>
    </row>
    <row r="100" spans="1:9" s="11" customFormat="1" ht="12" customHeight="1" x14ac:dyDescent="0.2">
      <c r="A100" s="13" t="s">
        <v>76</v>
      </c>
      <c r="B100" s="14" t="s">
        <v>61</v>
      </c>
      <c r="C100" s="14">
        <v>20</v>
      </c>
      <c r="D100" s="14">
        <v>1</v>
      </c>
      <c r="E100" s="15">
        <v>5300</v>
      </c>
      <c r="F100" s="16">
        <f>E100*D100*C100</f>
        <v>106000</v>
      </c>
      <c r="G100" s="16">
        <f>F100/$F$1</f>
        <v>62.838274437271401</v>
      </c>
    </row>
    <row r="101" spans="1:9" s="29" customFormat="1" ht="12" customHeight="1" x14ac:dyDescent="0.2">
      <c r="A101" s="25" t="s">
        <v>12</v>
      </c>
      <c r="B101" s="26"/>
      <c r="C101" s="26"/>
      <c r="D101" s="26"/>
      <c r="E101" s="27"/>
      <c r="F101" s="28">
        <f>F100</f>
        <v>106000</v>
      </c>
      <c r="G101" s="28">
        <f>G100</f>
        <v>62.838274437271401</v>
      </c>
    </row>
    <row r="102" spans="1:9" s="11" customFormat="1" ht="12" customHeight="1" x14ac:dyDescent="0.2">
      <c r="A102" s="9" t="s">
        <v>222</v>
      </c>
      <c r="B102" s="10"/>
      <c r="C102" s="9"/>
      <c r="D102" s="9"/>
      <c r="E102" s="9"/>
      <c r="F102" s="9"/>
      <c r="G102" s="9"/>
      <c r="H102" s="38"/>
      <c r="I102" s="38"/>
    </row>
    <row r="103" spans="1:9" s="11" customFormat="1" ht="12" customHeight="1" x14ac:dyDescent="0.2">
      <c r="A103" s="13" t="s">
        <v>62</v>
      </c>
      <c r="B103" s="14" t="s">
        <v>62</v>
      </c>
      <c r="C103" s="14">
        <v>1</v>
      </c>
      <c r="D103" s="14">
        <v>1</v>
      </c>
      <c r="E103" s="15">
        <v>150000</v>
      </c>
      <c r="F103" s="16">
        <f>E103*D103*C103</f>
        <v>150000</v>
      </c>
      <c r="G103" s="16">
        <f>F103/$F$1</f>
        <v>88.922086467836891</v>
      </c>
      <c r="H103" s="38" t="s">
        <v>0</v>
      </c>
      <c r="I103" s="38"/>
    </row>
    <row r="104" spans="1:9" s="11" customFormat="1" ht="12" customHeight="1" x14ac:dyDescent="0.2">
      <c r="A104" s="13" t="s">
        <v>104</v>
      </c>
      <c r="B104" s="14" t="s">
        <v>61</v>
      </c>
      <c r="C104" s="14">
        <v>22</v>
      </c>
      <c r="D104" s="14">
        <v>1</v>
      </c>
      <c r="E104" s="15">
        <v>1000</v>
      </c>
      <c r="F104" s="16">
        <f>E104*D104*C104</f>
        <v>22000</v>
      </c>
      <c r="G104" s="16">
        <f>F104/$F$1</f>
        <v>13.041906015282743</v>
      </c>
      <c r="H104" s="38" t="s">
        <v>53</v>
      </c>
    </row>
    <row r="105" spans="1:9" s="11" customFormat="1" ht="12" customHeight="1" x14ac:dyDescent="0.2">
      <c r="A105" s="13" t="s">
        <v>76</v>
      </c>
      <c r="B105" s="14" t="s">
        <v>61</v>
      </c>
      <c r="C105" s="14">
        <v>22</v>
      </c>
      <c r="D105" s="14">
        <v>1</v>
      </c>
      <c r="E105" s="15">
        <v>5300</v>
      </c>
      <c r="F105" s="16">
        <f>E105*D105*C105</f>
        <v>116600</v>
      </c>
      <c r="G105" s="16">
        <f>F105/$F$1</f>
        <v>69.122101880998542</v>
      </c>
      <c r="H105" s="38" t="s">
        <v>54</v>
      </c>
      <c r="I105" s="38"/>
    </row>
    <row r="106" spans="1:9" s="11" customFormat="1" ht="12" customHeight="1" x14ac:dyDescent="0.2">
      <c r="A106" s="13" t="s">
        <v>77</v>
      </c>
      <c r="B106" s="14" t="s">
        <v>61</v>
      </c>
      <c r="C106" s="14">
        <v>22</v>
      </c>
      <c r="D106" s="14">
        <v>1</v>
      </c>
      <c r="E106" s="15">
        <v>18400</v>
      </c>
      <c r="F106" s="16">
        <f>E106*D106*C106</f>
        <v>404800</v>
      </c>
      <c r="G106" s="16">
        <f>F106/$F$1</f>
        <v>239.97107068120249</v>
      </c>
      <c r="I106" s="38"/>
    </row>
    <row r="107" spans="1:9" s="11" customFormat="1" ht="12" customHeight="1" x14ac:dyDescent="0.2">
      <c r="A107" s="13" t="s">
        <v>184</v>
      </c>
      <c r="B107" s="14" t="s">
        <v>61</v>
      </c>
      <c r="C107" s="14">
        <v>10</v>
      </c>
      <c r="D107" s="14">
        <v>1</v>
      </c>
      <c r="E107" s="15">
        <v>60000</v>
      </c>
      <c r="F107" s="16">
        <f>E107*D107*C107</f>
        <v>600000</v>
      </c>
      <c r="G107" s="16">
        <f>F107/$F$1</f>
        <v>355.68834587134756</v>
      </c>
      <c r="H107" s="38" t="s">
        <v>36</v>
      </c>
      <c r="I107" s="38"/>
    </row>
    <row r="108" spans="1:9" s="29" customFormat="1" ht="12" customHeight="1" x14ac:dyDescent="0.2">
      <c r="A108" s="25" t="s">
        <v>12</v>
      </c>
      <c r="B108" s="26"/>
      <c r="C108" s="26"/>
      <c r="D108" s="26"/>
      <c r="E108" s="27"/>
      <c r="F108" s="28">
        <f>SUM(F103:F107)</f>
        <v>1293400</v>
      </c>
      <c r="G108" s="28">
        <f>SUM(G103:G107)</f>
        <v>766.74551091666831</v>
      </c>
    </row>
    <row r="109" spans="1:9" s="41" customFormat="1" ht="21.95" customHeight="1" x14ac:dyDescent="0.2">
      <c r="A109" s="76" t="s">
        <v>74</v>
      </c>
      <c r="B109" s="77"/>
      <c r="C109" s="77"/>
      <c r="D109" s="78"/>
      <c r="E109" s="39"/>
      <c r="F109" s="40">
        <f>SUM(F16+F41+F52+F98+F101+F108)</f>
        <v>77428134</v>
      </c>
      <c r="G109" s="40">
        <f>SUM(G16+G41+G52+G98+G101+G108)</f>
        <v>45900.474843941753</v>
      </c>
    </row>
    <row r="110" spans="1:9" s="11" customFormat="1" ht="12" customHeight="1" x14ac:dyDescent="0.2">
      <c r="A110" s="9" t="s">
        <v>73</v>
      </c>
      <c r="B110" s="10"/>
      <c r="C110" s="9"/>
      <c r="D110" s="9"/>
      <c r="E110" s="9"/>
      <c r="F110" s="9"/>
      <c r="G110" s="9"/>
      <c r="H110" s="38"/>
      <c r="I110" s="38"/>
    </row>
    <row r="111" spans="1:9" s="11" customFormat="1" ht="12" customHeight="1" x14ac:dyDescent="0.2">
      <c r="A111" s="13" t="s">
        <v>75</v>
      </c>
      <c r="B111" s="14"/>
      <c r="C111" s="14"/>
      <c r="D111" s="14"/>
      <c r="E111" s="15"/>
      <c r="F111" s="16">
        <f>F109*10/100</f>
        <v>7742813.4000000004</v>
      </c>
      <c r="G111" s="16">
        <f>F111/$F$1</f>
        <v>4590.0474843941747</v>
      </c>
      <c r="H111" s="38" t="s">
        <v>0</v>
      </c>
      <c r="I111" s="38"/>
    </row>
    <row r="112" spans="1:9" s="41" customFormat="1" ht="21.95" customHeight="1" x14ac:dyDescent="0.2">
      <c r="A112" s="76" t="s">
        <v>146</v>
      </c>
      <c r="B112" s="77"/>
      <c r="C112" s="77"/>
      <c r="D112" s="78"/>
      <c r="E112" s="39"/>
      <c r="F112" s="40">
        <f>F109+F111</f>
        <v>85170947.400000006</v>
      </c>
      <c r="G112" s="40">
        <f>F112/$F$1</f>
        <v>50490.522328335916</v>
      </c>
    </row>
    <row r="113" spans="1:9" s="11" customFormat="1" ht="12" customHeight="1" x14ac:dyDescent="0.2">
      <c r="A113" s="9" t="s">
        <v>223</v>
      </c>
      <c r="B113" s="10"/>
      <c r="C113" s="9"/>
      <c r="D113" s="9"/>
      <c r="E113" s="9"/>
      <c r="F113" s="9"/>
      <c r="G113" s="9"/>
      <c r="H113" s="38"/>
      <c r="I113" s="38"/>
    </row>
    <row r="114" spans="1:9" s="11" customFormat="1" ht="12" customHeight="1" x14ac:dyDescent="0.2">
      <c r="A114" s="32" t="s">
        <v>224</v>
      </c>
      <c r="B114" s="14" t="s">
        <v>61</v>
      </c>
      <c r="C114" s="14">
        <v>1</v>
      </c>
      <c r="D114" s="14">
        <v>30</v>
      </c>
      <c r="E114" s="16">
        <v>86600</v>
      </c>
      <c r="F114" s="16">
        <f>E114*D114*C114</f>
        <v>2598000</v>
      </c>
      <c r="G114" s="16">
        <f>F114/$F$1</f>
        <v>1540.130537622935</v>
      </c>
      <c r="H114" s="38"/>
      <c r="I114" s="38"/>
    </row>
    <row r="115" spans="1:9" s="11" customFormat="1" ht="12" customHeight="1" x14ac:dyDescent="0.2">
      <c r="A115" s="44" t="s">
        <v>225</v>
      </c>
      <c r="B115" s="14" t="s">
        <v>150</v>
      </c>
      <c r="C115" s="14">
        <v>3</v>
      </c>
      <c r="D115" s="14">
        <v>7000</v>
      </c>
      <c r="E115" s="16"/>
      <c r="F115" s="16"/>
      <c r="G115" s="16">
        <f>C115*D115</f>
        <v>21000</v>
      </c>
      <c r="H115" s="38"/>
      <c r="I115" s="38"/>
    </row>
    <row r="116" spans="1:9" s="11" customFormat="1" ht="12" customHeight="1" x14ac:dyDescent="0.2">
      <c r="A116" s="44" t="s">
        <v>226</v>
      </c>
      <c r="B116" s="14" t="s">
        <v>126</v>
      </c>
      <c r="C116" s="14">
        <v>1</v>
      </c>
      <c r="D116" s="14">
        <v>1700</v>
      </c>
      <c r="E116" s="15"/>
      <c r="F116" s="16"/>
      <c r="G116" s="16">
        <f>C116*D116</f>
        <v>1700</v>
      </c>
      <c r="H116" s="38" t="s">
        <v>0</v>
      </c>
      <c r="I116" s="38"/>
    </row>
    <row r="117" spans="1:9" s="29" customFormat="1" ht="12" customHeight="1" x14ac:dyDescent="0.2">
      <c r="A117" s="25" t="s">
        <v>12</v>
      </c>
      <c r="B117" s="26"/>
      <c r="C117" s="26"/>
      <c r="D117" s="26"/>
      <c r="E117" s="27"/>
      <c r="F117" s="28">
        <f>SUM(F114:F116)</f>
        <v>2598000</v>
      </c>
      <c r="G117" s="28">
        <f>SUM(G114:G116)</f>
        <v>24240.130537622936</v>
      </c>
    </row>
    <row r="118" spans="1:9" s="41" customFormat="1" ht="21.95" customHeight="1" x14ac:dyDescent="0.2">
      <c r="A118" s="76" t="s">
        <v>227</v>
      </c>
      <c r="B118" s="77"/>
      <c r="C118" s="77"/>
      <c r="D118" s="78"/>
      <c r="E118" s="39"/>
      <c r="F118" s="40"/>
      <c r="G118" s="40">
        <f>G112+G117</f>
        <v>74730.652865958851</v>
      </c>
    </row>
  </sheetData>
  <mergeCells count="6">
    <mergeCell ref="A118:D118"/>
    <mergeCell ref="A11:F11"/>
    <mergeCell ref="A18:F18"/>
    <mergeCell ref="A54:F54"/>
    <mergeCell ref="A109:D109"/>
    <mergeCell ref="A112:D112"/>
  </mergeCells>
  <dataValidations count="3">
    <dataValidation allowBlank="1" showInputMessage="1" showErrorMessage="1" promptTitle="Number of survey teams:" prompt="Enter number of expected teams" sqref="IW6:IW8 SS6:SS8 ACO6:ACO8 AMK6:AMK8 AWG6:AWG8 BGC6:BGC8 BPY6:BPY8 BZU6:BZU8 CJQ6:CJQ8 CTM6:CTM8 DDI6:DDI8 DNE6:DNE8 DXA6:DXA8 EGW6:EGW8 EQS6:EQS8 FAO6:FAO8 FKK6:FKK8 FUG6:FUG8 GEC6:GEC8 GNY6:GNY8 GXU6:GXU8 HHQ6:HHQ8 HRM6:HRM8 IBI6:IBI8 ILE6:ILE8 IVA6:IVA8 JEW6:JEW8 JOS6:JOS8 JYO6:JYO8 KIK6:KIK8 KSG6:KSG8 LCC6:LCC8 LLY6:LLY8 LVU6:LVU8 MFQ6:MFQ8 MPM6:MPM8 MZI6:MZI8 NJE6:NJE8 NTA6:NTA8 OCW6:OCW8 OMS6:OMS8 OWO6:OWO8 PGK6:PGK8 PQG6:PQG8 QAC6:QAC8 QJY6:QJY8 QTU6:QTU8 RDQ6:RDQ8 RNM6:RNM8 RXI6:RXI8 SHE6:SHE8 SRA6:SRA8 TAW6:TAW8 TKS6:TKS8 TUO6:TUO8 UEK6:UEK8 UOG6:UOG8 UYC6:UYC8 VHY6:VHY8 VRU6:VRU8 WBQ6:WBQ8 WLM6:WLM8 WVI6:WVI8"/>
    <dataValidation allowBlank="1" showInputMessage="1" showErrorMessage="1" promptTitle="Planned survey date:" prompt="Please enter expected survey start date as dd/mm/yyyy"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dataValidation allowBlank="1" showInputMessage="1" showErrorMessage="1" promptTitle="Survey name:" prompt="Enter the name of the survey or the sites to be surveyed."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dataValidations>
  <printOptions horizontalCentered="1"/>
  <pageMargins left="0.23622047244094491" right="0.23622047244094491" top="0.74803149606299213" bottom="0.74803149606299213" header="0.31496062992125984" footer="0.31496062992125984"/>
  <pageSetup paperSize="9" scale="97" fitToHeight="0" orientation="landscape" horizontalDpi="300" verticalDpi="300" r:id="rId1"/>
  <headerFooter alignWithMargins="0">
    <oddFooter>&amp;C&amp;"Arial,Italic"&amp;8Page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7"/>
  <sheetViews>
    <sheetView zoomScale="90" zoomScaleNormal="90" workbookViewId="0">
      <pane ySplit="9" topLeftCell="A111" activePane="bottomLeft" state="frozen"/>
      <selection pane="bottomLeft" sqref="A1:G1"/>
    </sheetView>
  </sheetViews>
  <sheetFormatPr baseColWidth="10" defaultColWidth="11.42578125" defaultRowHeight="12.75" x14ac:dyDescent="0.2"/>
  <cols>
    <col min="1" max="1" width="59.140625" style="6" customWidth="1"/>
    <col min="2" max="2" width="14.7109375" style="3" customWidth="1"/>
    <col min="3" max="4" width="11.7109375" style="3" customWidth="1"/>
    <col min="5" max="5" width="11.85546875" style="42" customWidth="1"/>
    <col min="6" max="6" width="15.140625" style="6" customWidth="1"/>
    <col min="7" max="7" width="17.28515625" style="6" customWidth="1"/>
    <col min="8" max="8" width="165" style="6" customWidth="1"/>
    <col min="9" max="16384" width="11.42578125" style="6"/>
  </cols>
  <sheetData>
    <row r="1" spans="1:13" ht="15.75" x14ac:dyDescent="0.2">
      <c r="A1" s="1" t="s">
        <v>476</v>
      </c>
      <c r="B1" s="2"/>
      <c r="C1" s="2"/>
      <c r="D1" s="45"/>
      <c r="E1" s="46" t="s">
        <v>57</v>
      </c>
      <c r="F1" s="48">
        <v>1000</v>
      </c>
      <c r="G1" s="47" t="s">
        <v>131</v>
      </c>
      <c r="H1" s="47"/>
    </row>
    <row r="2" spans="1:13" x14ac:dyDescent="0.2">
      <c r="A2" s="3"/>
      <c r="D2" s="42"/>
      <c r="E2" s="6"/>
    </row>
    <row r="3" spans="1:13" s="56" customFormat="1" ht="15" x14ac:dyDescent="0.2">
      <c r="A3" s="9" t="s">
        <v>175</v>
      </c>
      <c r="B3" s="10"/>
      <c r="C3" s="54"/>
      <c r="D3" s="54"/>
      <c r="E3" s="54"/>
      <c r="F3" s="54"/>
      <c r="G3" s="54"/>
      <c r="H3" s="54"/>
      <c r="I3" s="54"/>
      <c r="J3" s="55"/>
      <c r="K3" s="55"/>
      <c r="L3" s="55"/>
      <c r="M3" s="55"/>
    </row>
    <row r="4" spans="1:13" s="56" customFormat="1" ht="12" customHeight="1" x14ac:dyDescent="0.2">
      <c r="A4" s="57" t="s">
        <v>174</v>
      </c>
      <c r="B4" s="59"/>
      <c r="C4" s="54"/>
      <c r="D4" s="54"/>
      <c r="E4" s="54"/>
      <c r="F4" s="54"/>
      <c r="G4" s="54"/>
      <c r="H4" s="54"/>
      <c r="I4" s="55"/>
      <c r="J4" s="55"/>
      <c r="K4" s="55"/>
      <c r="L4" s="55"/>
    </row>
    <row r="5" spans="1:13" s="56" customFormat="1" ht="12" customHeight="1" x14ac:dyDescent="0.2">
      <c r="A5" s="57" t="s">
        <v>425</v>
      </c>
      <c r="B5" s="59"/>
      <c r="C5" s="54"/>
      <c r="D5" s="54"/>
      <c r="E5" s="54"/>
      <c r="F5" s="54"/>
      <c r="G5" s="54"/>
      <c r="H5" s="54"/>
      <c r="I5" s="55"/>
      <c r="J5" s="55"/>
      <c r="K5" s="55"/>
      <c r="L5" s="55"/>
    </row>
    <row r="6" spans="1:13" s="56" customFormat="1" ht="12" customHeight="1" x14ac:dyDescent="0.2">
      <c r="A6" s="57" t="s">
        <v>426</v>
      </c>
      <c r="B6" s="59"/>
      <c r="C6" s="54"/>
      <c r="D6" s="54"/>
      <c r="E6" s="54"/>
      <c r="F6" s="54"/>
      <c r="G6" s="54"/>
      <c r="H6" s="54"/>
      <c r="I6" s="54"/>
      <c r="J6" s="54"/>
      <c r="K6" s="54"/>
      <c r="L6" s="54"/>
    </row>
    <row r="7" spans="1:13" s="56" customFormat="1" ht="12" customHeight="1" x14ac:dyDescent="0.2">
      <c r="A7" s="57" t="s">
        <v>176</v>
      </c>
      <c r="B7" s="59"/>
      <c r="C7" s="54"/>
      <c r="D7" s="54"/>
      <c r="E7" s="54"/>
      <c r="F7" s="54"/>
      <c r="G7" s="54"/>
      <c r="H7" s="54"/>
      <c r="I7" s="54"/>
      <c r="J7" s="54"/>
      <c r="K7" s="54"/>
      <c r="L7" s="54"/>
    </row>
    <row r="8" spans="1:13" s="56" customFormat="1" ht="12" customHeight="1" x14ac:dyDescent="0.2">
      <c r="A8" s="57" t="s">
        <v>374</v>
      </c>
      <c r="B8" s="59"/>
      <c r="C8" s="54"/>
      <c r="D8" s="54"/>
      <c r="E8" s="54"/>
      <c r="F8" s="54"/>
      <c r="G8" s="54"/>
      <c r="H8" s="54"/>
      <c r="I8" s="54"/>
      <c r="J8" s="54"/>
      <c r="K8" s="54"/>
      <c r="L8" s="54"/>
    </row>
    <row r="9" spans="1:13" s="8" customFormat="1" ht="60" x14ac:dyDescent="0.2">
      <c r="A9" s="7" t="s">
        <v>375</v>
      </c>
      <c r="B9" s="7" t="s">
        <v>4</v>
      </c>
      <c r="C9" s="7" t="s">
        <v>427</v>
      </c>
      <c r="D9" s="7" t="s">
        <v>6</v>
      </c>
      <c r="E9" s="7" t="s">
        <v>262</v>
      </c>
      <c r="F9" s="7" t="s">
        <v>130</v>
      </c>
      <c r="G9" s="7" t="s">
        <v>9</v>
      </c>
      <c r="H9" s="7" t="s">
        <v>263</v>
      </c>
    </row>
    <row r="10" spans="1:13" s="11" customFormat="1" ht="12" customHeight="1" x14ac:dyDescent="0.2">
      <c r="A10" s="9" t="s">
        <v>376</v>
      </c>
      <c r="B10" s="10"/>
      <c r="C10" s="9"/>
      <c r="D10" s="9"/>
      <c r="E10" s="9"/>
      <c r="F10" s="9"/>
      <c r="G10" s="9"/>
      <c r="H10" s="9"/>
    </row>
    <row r="11" spans="1:13" s="12" customFormat="1" ht="12" customHeight="1" x14ac:dyDescent="0.2">
      <c r="A11" s="79" t="s">
        <v>319</v>
      </c>
      <c r="B11" s="79"/>
      <c r="C11" s="79"/>
      <c r="D11" s="79"/>
      <c r="E11" s="79"/>
      <c r="F11" s="79"/>
      <c r="G11" s="58"/>
      <c r="H11" s="58"/>
    </row>
    <row r="12" spans="1:13" s="11" customFormat="1" ht="12" customHeight="1" x14ac:dyDescent="0.2">
      <c r="A12" s="13" t="s">
        <v>428</v>
      </c>
      <c r="B12" s="14" t="s">
        <v>10</v>
      </c>
      <c r="C12" s="14"/>
      <c r="D12" s="14"/>
      <c r="E12" s="15"/>
      <c r="F12" s="16"/>
      <c r="G12" s="16"/>
      <c r="H12" s="73" t="s">
        <v>429</v>
      </c>
    </row>
    <row r="13" spans="1:13" s="11" customFormat="1" ht="12" customHeight="1" x14ac:dyDescent="0.2">
      <c r="A13" s="13" t="s">
        <v>430</v>
      </c>
      <c r="B13" s="14" t="s">
        <v>10</v>
      </c>
      <c r="C13" s="14"/>
      <c r="D13" s="14"/>
      <c r="E13" s="15"/>
      <c r="F13" s="16"/>
      <c r="G13" s="16"/>
      <c r="H13" s="74"/>
    </row>
    <row r="14" spans="1:13" s="11" customFormat="1" ht="12" customHeight="1" x14ac:dyDescent="0.2">
      <c r="A14" s="13" t="s">
        <v>267</v>
      </c>
      <c r="B14" s="14" t="s">
        <v>10</v>
      </c>
      <c r="C14" s="14"/>
      <c r="D14" s="14"/>
      <c r="E14" s="15"/>
      <c r="F14" s="16"/>
      <c r="G14" s="16"/>
      <c r="H14" s="74"/>
    </row>
    <row r="15" spans="1:13" s="11" customFormat="1" ht="12" customHeight="1" x14ac:dyDescent="0.2">
      <c r="A15" s="13" t="s">
        <v>268</v>
      </c>
      <c r="B15" s="14" t="s">
        <v>10</v>
      </c>
      <c r="C15" s="14"/>
      <c r="D15" s="14"/>
      <c r="E15" s="15"/>
      <c r="F15" s="16"/>
      <c r="G15" s="16"/>
      <c r="H15" s="69" t="s">
        <v>431</v>
      </c>
    </row>
    <row r="16" spans="1:13" s="11" customFormat="1" ht="12" customHeight="1" x14ac:dyDescent="0.2">
      <c r="A16" s="17" t="s">
        <v>66</v>
      </c>
      <c r="B16" s="18"/>
      <c r="C16" s="18"/>
      <c r="D16" s="18"/>
      <c r="E16" s="19"/>
      <c r="F16" s="20">
        <f>SUM(F12:F15)</f>
        <v>0</v>
      </c>
      <c r="G16" s="20">
        <f>SUM(G12:G15)</f>
        <v>0</v>
      </c>
      <c r="H16" s="20"/>
    </row>
    <row r="17" spans="1:8" s="21" customFormat="1" ht="12" customHeight="1" x14ac:dyDescent="0.2">
      <c r="A17" s="9" t="s">
        <v>432</v>
      </c>
      <c r="B17" s="10"/>
      <c r="C17" s="9"/>
      <c r="D17" s="9"/>
      <c r="E17" s="9"/>
      <c r="F17" s="9"/>
      <c r="G17" s="9"/>
      <c r="H17" s="9"/>
    </row>
    <row r="18" spans="1:8" s="12" customFormat="1" ht="12" customHeight="1" x14ac:dyDescent="0.2">
      <c r="A18" s="79" t="s">
        <v>433</v>
      </c>
      <c r="B18" s="79"/>
      <c r="C18" s="79"/>
      <c r="D18" s="79"/>
      <c r="E18" s="79"/>
      <c r="F18" s="79"/>
      <c r="G18" s="58"/>
      <c r="H18" s="58"/>
    </row>
    <row r="19" spans="1:8" s="11" customFormat="1" ht="12" customHeight="1" x14ac:dyDescent="0.2">
      <c r="A19" s="13" t="s">
        <v>270</v>
      </c>
      <c r="B19" s="14" t="s">
        <v>14</v>
      </c>
      <c r="C19" s="14"/>
      <c r="D19" s="14"/>
      <c r="E19" s="15"/>
      <c r="F19" s="16"/>
      <c r="G19" s="16"/>
      <c r="H19" s="16"/>
    </row>
    <row r="20" spans="1:8" s="11" customFormat="1" ht="12" customHeight="1" x14ac:dyDescent="0.2">
      <c r="A20" s="13" t="s">
        <v>16</v>
      </c>
      <c r="B20" s="14" t="s">
        <v>10</v>
      </c>
      <c r="C20" s="14"/>
      <c r="D20" s="14"/>
      <c r="E20" s="15"/>
      <c r="F20" s="16"/>
      <c r="G20" s="16"/>
      <c r="H20" s="16"/>
    </row>
    <row r="21" spans="1:8" s="11" customFormat="1" ht="12" customHeight="1" x14ac:dyDescent="0.2">
      <c r="A21" s="13" t="s">
        <v>418</v>
      </c>
      <c r="B21" s="14" t="s">
        <v>10</v>
      </c>
      <c r="C21" s="14"/>
      <c r="D21" s="14"/>
      <c r="E21" s="15"/>
      <c r="F21" s="16"/>
      <c r="G21" s="16"/>
      <c r="H21" s="16"/>
    </row>
    <row r="22" spans="1:8" s="11" customFormat="1" ht="12" customHeight="1" x14ac:dyDescent="0.2">
      <c r="A22" s="22" t="s">
        <v>382</v>
      </c>
      <c r="B22" s="14" t="s">
        <v>10</v>
      </c>
      <c r="C22" s="14"/>
      <c r="D22" s="14"/>
      <c r="E22" s="15"/>
      <c r="F22" s="16"/>
      <c r="G22" s="16"/>
      <c r="H22" s="16"/>
    </row>
    <row r="23" spans="1:8" s="11" customFormat="1" ht="12" customHeight="1" x14ac:dyDescent="0.2">
      <c r="A23" s="13" t="s">
        <v>271</v>
      </c>
      <c r="B23" s="14" t="s">
        <v>10</v>
      </c>
      <c r="C23" s="14"/>
      <c r="D23" s="14"/>
      <c r="E23" s="15"/>
      <c r="F23" s="16"/>
      <c r="G23" s="16"/>
      <c r="H23" s="16" t="s">
        <v>314</v>
      </c>
    </row>
    <row r="24" spans="1:8" s="11" customFormat="1" ht="12" customHeight="1" x14ac:dyDescent="0.2">
      <c r="A24" s="13" t="s">
        <v>434</v>
      </c>
      <c r="B24" s="14" t="s">
        <v>10</v>
      </c>
      <c r="C24" s="14"/>
      <c r="D24" s="14"/>
      <c r="E24" s="15"/>
      <c r="F24" s="16"/>
      <c r="G24" s="16"/>
      <c r="H24" s="16" t="s">
        <v>315</v>
      </c>
    </row>
    <row r="25" spans="1:8" s="11" customFormat="1" ht="12" customHeight="1" x14ac:dyDescent="0.2">
      <c r="A25" s="13" t="s">
        <v>384</v>
      </c>
      <c r="B25" s="14" t="s">
        <v>10</v>
      </c>
      <c r="C25" s="14"/>
      <c r="D25" s="14"/>
      <c r="E25" s="15"/>
      <c r="F25" s="16"/>
      <c r="G25" s="16"/>
      <c r="H25" s="16"/>
    </row>
    <row r="26" spans="1:8" s="11" customFormat="1" ht="12" customHeight="1" x14ac:dyDescent="0.2">
      <c r="A26" s="58" t="s">
        <v>385</v>
      </c>
      <c r="B26" s="58"/>
      <c r="C26" s="58"/>
      <c r="D26" s="58"/>
      <c r="E26" s="58"/>
      <c r="F26" s="58"/>
      <c r="G26" s="36"/>
      <c r="H26" s="36"/>
    </row>
    <row r="27" spans="1:8" s="11" customFormat="1" ht="12" customHeight="1" x14ac:dyDescent="0.2">
      <c r="A27" s="13" t="s">
        <v>272</v>
      </c>
      <c r="B27" s="14" t="s">
        <v>386</v>
      </c>
      <c r="C27" s="14"/>
      <c r="D27" s="14"/>
      <c r="E27" s="15"/>
      <c r="F27" s="16"/>
      <c r="G27" s="16"/>
      <c r="H27" s="16"/>
    </row>
    <row r="28" spans="1:8" s="11" customFormat="1" ht="12" customHeight="1" x14ac:dyDescent="0.2">
      <c r="A28" s="13" t="s">
        <v>18</v>
      </c>
      <c r="B28" s="14" t="s">
        <v>386</v>
      </c>
      <c r="C28" s="14"/>
      <c r="D28" s="14"/>
      <c r="E28" s="15"/>
      <c r="F28" s="16"/>
      <c r="G28" s="16"/>
      <c r="H28" s="16"/>
    </row>
    <row r="29" spans="1:8" s="11" customFormat="1" ht="12" customHeight="1" x14ac:dyDescent="0.2">
      <c r="A29" s="13" t="s">
        <v>387</v>
      </c>
      <c r="B29" s="14" t="s">
        <v>19</v>
      </c>
      <c r="C29" s="14"/>
      <c r="D29" s="14"/>
      <c r="E29" s="15"/>
      <c r="F29" s="16"/>
      <c r="G29" s="16"/>
      <c r="H29" s="16"/>
    </row>
    <row r="30" spans="1:8" s="11" customFormat="1" ht="12" customHeight="1" x14ac:dyDescent="0.2">
      <c r="A30" s="13" t="s">
        <v>273</v>
      </c>
      <c r="B30" s="14" t="s">
        <v>386</v>
      </c>
      <c r="C30" s="14"/>
      <c r="D30" s="14"/>
      <c r="E30" s="15"/>
      <c r="F30" s="16"/>
      <c r="G30" s="16"/>
      <c r="H30" s="16"/>
    </row>
    <row r="31" spans="1:8" s="11" customFormat="1" ht="12" customHeight="1" x14ac:dyDescent="0.2">
      <c r="A31" s="13" t="s">
        <v>274</v>
      </c>
      <c r="B31" s="14" t="s">
        <v>19</v>
      </c>
      <c r="C31" s="14"/>
      <c r="D31" s="14"/>
      <c r="E31" s="15"/>
      <c r="F31" s="16"/>
      <c r="G31" s="16"/>
      <c r="H31" s="16"/>
    </row>
    <row r="32" spans="1:8" s="11" customFormat="1" ht="12" customHeight="1" x14ac:dyDescent="0.2">
      <c r="A32" s="13" t="s">
        <v>275</v>
      </c>
      <c r="B32" s="14" t="s">
        <v>386</v>
      </c>
      <c r="C32" s="14"/>
      <c r="D32" s="14"/>
      <c r="E32" s="15"/>
      <c r="F32" s="16"/>
      <c r="G32" s="16"/>
      <c r="H32" s="16"/>
    </row>
    <row r="33" spans="1:8" s="11" customFormat="1" ht="12" customHeight="1" x14ac:dyDescent="0.2">
      <c r="A33" s="13" t="s">
        <v>435</v>
      </c>
      <c r="B33" s="14" t="s">
        <v>386</v>
      </c>
      <c r="C33" s="14"/>
      <c r="D33" s="14"/>
      <c r="E33" s="15"/>
      <c r="F33" s="16"/>
      <c r="G33" s="16"/>
      <c r="H33" s="16"/>
    </row>
    <row r="34" spans="1:8" s="11" customFormat="1" ht="12" customHeight="1" x14ac:dyDescent="0.2">
      <c r="A34" s="13" t="s">
        <v>22</v>
      </c>
      <c r="B34" s="14" t="s">
        <v>386</v>
      </c>
      <c r="C34" s="14"/>
      <c r="D34" s="14"/>
      <c r="E34" s="15"/>
      <c r="F34" s="16"/>
      <c r="G34" s="16"/>
      <c r="H34" s="16"/>
    </row>
    <row r="35" spans="1:8" s="11" customFormat="1" ht="12" customHeight="1" x14ac:dyDescent="0.2">
      <c r="A35" s="13" t="s">
        <v>276</v>
      </c>
      <c r="B35" s="14" t="s">
        <v>264</v>
      </c>
      <c r="C35" s="14"/>
      <c r="D35" s="14"/>
      <c r="E35" s="15"/>
      <c r="F35" s="16"/>
      <c r="G35" s="16"/>
      <c r="H35" s="16" t="s">
        <v>436</v>
      </c>
    </row>
    <row r="36" spans="1:8" s="11" customFormat="1" ht="12" customHeight="1" x14ac:dyDescent="0.2">
      <c r="A36" s="58" t="s">
        <v>437</v>
      </c>
      <c r="B36" s="58"/>
      <c r="C36" s="58"/>
      <c r="D36" s="58"/>
      <c r="E36" s="58"/>
      <c r="F36" s="58"/>
      <c r="G36" s="36"/>
      <c r="H36" s="36"/>
    </row>
    <row r="37" spans="1:8" s="11" customFormat="1" ht="12" customHeight="1" x14ac:dyDescent="0.2">
      <c r="A37" s="13" t="s">
        <v>390</v>
      </c>
      <c r="B37" s="14" t="s">
        <v>10</v>
      </c>
      <c r="C37" s="14"/>
      <c r="D37" s="14"/>
      <c r="E37" s="15"/>
      <c r="F37" s="16"/>
      <c r="G37" s="16"/>
      <c r="H37" s="16"/>
    </row>
    <row r="38" spans="1:8" s="11" customFormat="1" ht="12" customHeight="1" x14ac:dyDescent="0.2">
      <c r="A38" s="13" t="s">
        <v>391</v>
      </c>
      <c r="B38" s="14" t="s">
        <v>10</v>
      </c>
      <c r="C38" s="14"/>
      <c r="D38" s="14"/>
      <c r="E38" s="15"/>
      <c r="F38" s="16"/>
      <c r="G38" s="16"/>
      <c r="H38" s="16" t="s">
        <v>321</v>
      </c>
    </row>
    <row r="39" spans="1:8" s="11" customFormat="1" ht="12" customHeight="1" x14ac:dyDescent="0.2">
      <c r="A39" s="13" t="s">
        <v>392</v>
      </c>
      <c r="B39" s="14" t="s">
        <v>10</v>
      </c>
      <c r="C39" s="14"/>
      <c r="D39" s="14"/>
      <c r="E39" s="15"/>
      <c r="F39" s="16"/>
      <c r="G39" s="16"/>
      <c r="H39" s="16"/>
    </row>
    <row r="40" spans="1:8" s="11" customFormat="1" ht="12" customHeight="1" x14ac:dyDescent="0.2">
      <c r="A40" s="13" t="s">
        <v>25</v>
      </c>
      <c r="B40" s="14" t="s">
        <v>10</v>
      </c>
      <c r="C40" s="14"/>
      <c r="D40" s="14"/>
      <c r="E40" s="15"/>
      <c r="F40" s="16"/>
      <c r="G40" s="16"/>
      <c r="H40" s="16"/>
    </row>
    <row r="41" spans="1:8" s="11" customFormat="1" ht="12" customHeight="1" x14ac:dyDescent="0.2">
      <c r="A41" s="25" t="s">
        <v>66</v>
      </c>
      <c r="B41" s="26"/>
      <c r="C41" s="26"/>
      <c r="D41" s="26"/>
      <c r="E41" s="27"/>
      <c r="F41" s="28">
        <f>SUM(F19:F40)</f>
        <v>0</v>
      </c>
      <c r="G41" s="28">
        <f>SUM(G19:G40)</f>
        <v>0</v>
      </c>
      <c r="H41" s="28"/>
    </row>
    <row r="42" spans="1:8" s="11" customFormat="1" ht="12" customHeight="1" x14ac:dyDescent="0.2">
      <c r="A42" s="9" t="s">
        <v>438</v>
      </c>
      <c r="B42" s="10"/>
      <c r="C42" s="9"/>
      <c r="D42" s="9"/>
      <c r="E42" s="9"/>
      <c r="F42" s="9"/>
      <c r="G42" s="9"/>
      <c r="H42" s="9"/>
    </row>
    <row r="43" spans="1:8" s="11" customFormat="1" ht="12" customHeight="1" x14ac:dyDescent="0.2">
      <c r="A43" s="13" t="s">
        <v>394</v>
      </c>
      <c r="B43" s="14" t="s">
        <v>10</v>
      </c>
      <c r="C43" s="14"/>
      <c r="D43" s="14"/>
      <c r="E43" s="15"/>
      <c r="F43" s="16"/>
      <c r="G43" s="16"/>
      <c r="H43" s="16"/>
    </row>
    <row r="44" spans="1:8" s="11" customFormat="1" ht="12" customHeight="1" x14ac:dyDescent="0.2">
      <c r="A44" s="13" t="s">
        <v>395</v>
      </c>
      <c r="B44" s="14" t="s">
        <v>10</v>
      </c>
      <c r="C44" s="14"/>
      <c r="D44" s="14"/>
      <c r="E44" s="15"/>
      <c r="F44" s="16"/>
      <c r="G44" s="16"/>
      <c r="H44" s="16"/>
    </row>
    <row r="45" spans="1:8" s="11" customFormat="1" ht="12" customHeight="1" x14ac:dyDescent="0.2">
      <c r="A45" s="13" t="s">
        <v>396</v>
      </c>
      <c r="B45" s="14" t="s">
        <v>10</v>
      </c>
      <c r="C45" s="14"/>
      <c r="D45" s="14"/>
      <c r="E45" s="15"/>
      <c r="F45" s="16"/>
      <c r="G45" s="16"/>
      <c r="H45" s="16"/>
    </row>
    <row r="46" spans="1:8" s="29" customFormat="1" ht="12" customHeight="1" x14ac:dyDescent="0.2">
      <c r="A46" s="13" t="s">
        <v>439</v>
      </c>
      <c r="B46" s="30" t="s">
        <v>10</v>
      </c>
      <c r="C46" s="30"/>
      <c r="D46" s="30"/>
      <c r="E46" s="31"/>
      <c r="F46" s="16"/>
      <c r="G46" s="24"/>
      <c r="H46" s="16" t="s">
        <v>440</v>
      </c>
    </row>
    <row r="47" spans="1:8" s="11" customFormat="1" ht="12" customHeight="1" x14ac:dyDescent="0.2">
      <c r="A47" s="13" t="s">
        <v>129</v>
      </c>
      <c r="B47" s="14" t="s">
        <v>10</v>
      </c>
      <c r="C47" s="14"/>
      <c r="D47" s="14"/>
      <c r="E47" s="15"/>
      <c r="F47" s="16"/>
      <c r="G47" s="16"/>
      <c r="H47" s="16"/>
    </row>
    <row r="48" spans="1:8" s="11" customFormat="1" ht="12" customHeight="1" x14ac:dyDescent="0.2">
      <c r="A48" s="13" t="s">
        <v>277</v>
      </c>
      <c r="B48" s="14" t="s">
        <v>10</v>
      </c>
      <c r="C48" s="14"/>
      <c r="D48" s="14"/>
      <c r="E48" s="15"/>
      <c r="F48" s="16"/>
      <c r="G48" s="16"/>
      <c r="H48" s="16"/>
    </row>
    <row r="49" spans="1:8" s="11" customFormat="1" ht="12" customHeight="1" x14ac:dyDescent="0.2">
      <c r="A49" s="13" t="s">
        <v>397</v>
      </c>
      <c r="B49" s="14" t="s">
        <v>10</v>
      </c>
      <c r="C49" s="14"/>
      <c r="D49" s="14"/>
      <c r="E49" s="15"/>
      <c r="F49" s="16"/>
      <c r="G49" s="16"/>
      <c r="H49" s="16"/>
    </row>
    <row r="50" spans="1:8" s="11" customFormat="1" ht="12" customHeight="1" x14ac:dyDescent="0.2">
      <c r="A50" s="13" t="s">
        <v>398</v>
      </c>
      <c r="B50" s="14" t="s">
        <v>10</v>
      </c>
      <c r="C50" s="14"/>
      <c r="D50" s="14"/>
      <c r="E50" s="15"/>
      <c r="F50" s="16"/>
      <c r="G50" s="16"/>
      <c r="H50" s="16"/>
    </row>
    <row r="51" spans="1:8" s="11" customFormat="1" ht="12" customHeight="1" x14ac:dyDescent="0.2">
      <c r="A51" s="13" t="s">
        <v>278</v>
      </c>
      <c r="B51" s="14" t="s">
        <v>10</v>
      </c>
      <c r="C51" s="14"/>
      <c r="D51" s="14"/>
      <c r="E51" s="15"/>
      <c r="F51" s="16"/>
      <c r="G51" s="16"/>
      <c r="H51" s="16" t="s">
        <v>441</v>
      </c>
    </row>
    <row r="52" spans="1:8" s="29" customFormat="1" ht="12" customHeight="1" x14ac:dyDescent="0.2">
      <c r="A52" s="25" t="s">
        <v>66</v>
      </c>
      <c r="B52" s="26"/>
      <c r="C52" s="26"/>
      <c r="D52" s="26"/>
      <c r="E52" s="27"/>
      <c r="F52" s="28">
        <f>SUM(F43:F51)</f>
        <v>0</v>
      </c>
      <c r="G52" s="28">
        <f>SUM(G43:G51)</f>
        <v>0</v>
      </c>
      <c r="H52" s="28"/>
    </row>
    <row r="53" spans="1:8" s="11" customFormat="1" ht="12" customHeight="1" x14ac:dyDescent="0.2">
      <c r="A53" s="68" t="s">
        <v>442</v>
      </c>
      <c r="B53" s="9"/>
      <c r="C53" s="9"/>
      <c r="D53" s="9"/>
      <c r="E53" s="9"/>
      <c r="F53" s="9"/>
      <c r="G53" s="9"/>
      <c r="H53" s="9"/>
    </row>
    <row r="54" spans="1:8" s="11" customFormat="1" ht="12" customHeight="1" x14ac:dyDescent="0.2">
      <c r="A54" s="79" t="s">
        <v>443</v>
      </c>
      <c r="B54" s="79"/>
      <c r="C54" s="79"/>
      <c r="D54" s="79"/>
      <c r="E54" s="79"/>
      <c r="F54" s="79"/>
      <c r="G54" s="23"/>
      <c r="H54" s="23"/>
    </row>
    <row r="55" spans="1:8" s="11" customFormat="1" ht="12" customHeight="1" x14ac:dyDescent="0.2">
      <c r="A55" s="13" t="s">
        <v>444</v>
      </c>
      <c r="B55" s="14" t="s">
        <v>402</v>
      </c>
      <c r="C55" s="14"/>
      <c r="D55" s="14"/>
      <c r="E55" s="15"/>
      <c r="F55" s="16"/>
      <c r="G55" s="16"/>
      <c r="H55" s="16" t="s">
        <v>445</v>
      </c>
    </row>
    <row r="56" spans="1:8" s="11" customFormat="1" ht="12" customHeight="1" x14ac:dyDescent="0.2">
      <c r="A56" s="13" t="s">
        <v>279</v>
      </c>
      <c r="B56" s="14" t="s">
        <v>402</v>
      </c>
      <c r="C56" s="14"/>
      <c r="D56" s="14"/>
      <c r="E56" s="15"/>
      <c r="F56" s="16"/>
      <c r="G56" s="16"/>
      <c r="H56" s="16"/>
    </row>
    <row r="57" spans="1:8" s="11" customFormat="1" ht="12" customHeight="1" x14ac:dyDescent="0.2">
      <c r="A57" s="13" t="s">
        <v>446</v>
      </c>
      <c r="B57" s="14" t="s">
        <v>386</v>
      </c>
      <c r="C57" s="14"/>
      <c r="D57" s="14"/>
      <c r="E57" s="15"/>
      <c r="F57" s="16"/>
      <c r="G57" s="16"/>
      <c r="H57" s="16" t="s">
        <v>447</v>
      </c>
    </row>
    <row r="58" spans="1:8" s="11" customFormat="1" ht="24.75" customHeight="1" x14ac:dyDescent="0.2">
      <c r="A58" s="13" t="s">
        <v>435</v>
      </c>
      <c r="B58" s="14" t="s">
        <v>386</v>
      </c>
      <c r="C58" s="14"/>
      <c r="D58" s="14"/>
      <c r="E58" s="15"/>
      <c r="F58" s="16"/>
      <c r="G58" s="16"/>
      <c r="H58" s="70" t="s">
        <v>448</v>
      </c>
    </row>
    <row r="59" spans="1:8" s="11" customFormat="1" ht="12" customHeight="1" x14ac:dyDescent="0.2">
      <c r="A59" s="33" t="s">
        <v>28</v>
      </c>
      <c r="B59" s="34"/>
      <c r="C59" s="34"/>
      <c r="D59" s="34"/>
      <c r="E59" s="34"/>
      <c r="F59" s="35"/>
      <c r="G59" s="23"/>
      <c r="H59" s="23"/>
    </row>
    <row r="60" spans="1:8" s="11" customFormat="1" ht="12" customHeight="1" x14ac:dyDescent="0.2">
      <c r="A60" s="13" t="s">
        <v>449</v>
      </c>
      <c r="B60" s="14" t="s">
        <v>30</v>
      </c>
      <c r="C60" s="14"/>
      <c r="D60" s="14"/>
      <c r="E60" s="15"/>
      <c r="F60" s="16"/>
      <c r="G60" s="16"/>
      <c r="H60" s="16"/>
    </row>
    <row r="61" spans="1:8" s="11" customFormat="1" ht="12" customHeight="1" x14ac:dyDescent="0.2">
      <c r="A61" s="13" t="s">
        <v>450</v>
      </c>
      <c r="B61" s="14" t="s">
        <v>30</v>
      </c>
      <c r="C61" s="14"/>
      <c r="D61" s="14"/>
      <c r="E61" s="15"/>
      <c r="F61" s="16"/>
      <c r="G61" s="16"/>
      <c r="H61" s="16"/>
    </row>
    <row r="62" spans="1:8" s="11" customFormat="1" ht="12" customHeight="1" x14ac:dyDescent="0.2">
      <c r="A62" s="33" t="s">
        <v>406</v>
      </c>
      <c r="B62" s="34"/>
      <c r="C62" s="34"/>
      <c r="D62" s="34"/>
      <c r="E62" s="34"/>
      <c r="F62" s="35"/>
      <c r="G62" s="23"/>
      <c r="H62" s="23"/>
    </row>
    <row r="63" spans="1:8" s="11" customFormat="1" ht="12" customHeight="1" x14ac:dyDescent="0.2">
      <c r="A63" s="13" t="s">
        <v>280</v>
      </c>
      <c r="B63" s="14" t="s">
        <v>264</v>
      </c>
      <c r="C63" s="14"/>
      <c r="D63" s="14"/>
      <c r="E63" s="15"/>
      <c r="F63" s="16"/>
      <c r="G63" s="16"/>
      <c r="H63" s="16" t="s">
        <v>451</v>
      </c>
    </row>
    <row r="64" spans="1:8" s="11" customFormat="1" ht="12" customHeight="1" x14ac:dyDescent="0.2">
      <c r="A64" s="58" t="s">
        <v>452</v>
      </c>
      <c r="B64" s="58"/>
      <c r="C64" s="58"/>
      <c r="D64" s="58"/>
      <c r="E64" s="58"/>
      <c r="F64" s="58"/>
      <c r="G64" s="36"/>
      <c r="H64" s="36"/>
    </row>
    <row r="65" spans="1:8" s="11" customFormat="1" ht="12" customHeight="1" x14ac:dyDescent="0.2">
      <c r="A65" s="22" t="s">
        <v>32</v>
      </c>
      <c r="B65" s="14" t="s">
        <v>386</v>
      </c>
      <c r="C65" s="14"/>
      <c r="D65" s="14"/>
      <c r="E65" s="15"/>
      <c r="F65" s="16"/>
      <c r="G65" s="16"/>
      <c r="H65" s="16"/>
    </row>
    <row r="66" spans="1:8" s="11" customFormat="1" ht="12" customHeight="1" x14ac:dyDescent="0.2">
      <c r="A66" s="22" t="s">
        <v>34</v>
      </c>
      <c r="B66" s="14" t="s">
        <v>386</v>
      </c>
      <c r="C66" s="14"/>
      <c r="D66" s="14"/>
      <c r="E66" s="15"/>
      <c r="F66" s="16"/>
      <c r="G66" s="16"/>
      <c r="H66" s="16"/>
    </row>
    <row r="67" spans="1:8" s="11" customFormat="1" ht="12" customHeight="1" x14ac:dyDescent="0.2">
      <c r="A67" s="22" t="s">
        <v>35</v>
      </c>
      <c r="B67" s="14" t="s">
        <v>264</v>
      </c>
      <c r="C67" s="14"/>
      <c r="D67" s="14"/>
      <c r="E67" s="15"/>
      <c r="F67" s="16"/>
      <c r="G67" s="16"/>
      <c r="H67" s="16"/>
    </row>
    <row r="68" spans="1:8" s="11" customFormat="1" ht="12" customHeight="1" x14ac:dyDescent="0.2">
      <c r="A68" s="22" t="s">
        <v>281</v>
      </c>
      <c r="B68" s="14" t="s">
        <v>264</v>
      </c>
      <c r="C68" s="14"/>
      <c r="D68" s="14"/>
      <c r="E68" s="15"/>
      <c r="F68" s="16"/>
      <c r="G68" s="16"/>
      <c r="H68" s="16"/>
    </row>
    <row r="69" spans="1:8" s="11" customFormat="1" ht="12" customHeight="1" x14ac:dyDescent="0.2">
      <c r="A69" s="22" t="s">
        <v>409</v>
      </c>
      <c r="B69" s="14" t="s">
        <v>386</v>
      </c>
      <c r="C69" s="14"/>
      <c r="D69" s="14"/>
      <c r="E69" s="15"/>
      <c r="F69" s="16"/>
      <c r="G69" s="16"/>
      <c r="H69" s="16"/>
    </row>
    <row r="70" spans="1:8" s="11" customFormat="1" ht="12" customHeight="1" x14ac:dyDescent="0.2">
      <c r="A70" s="22" t="s">
        <v>410</v>
      </c>
      <c r="B70" s="14" t="s">
        <v>386</v>
      </c>
      <c r="C70" s="14"/>
      <c r="D70" s="14"/>
      <c r="E70" s="15"/>
      <c r="F70" s="16"/>
      <c r="G70" s="16"/>
      <c r="H70" s="16"/>
    </row>
    <row r="71" spans="1:8" s="11" customFormat="1" ht="12" customHeight="1" x14ac:dyDescent="0.2">
      <c r="A71" s="22" t="s">
        <v>84</v>
      </c>
      <c r="B71" s="14" t="s">
        <v>386</v>
      </c>
      <c r="C71" s="14"/>
      <c r="D71" s="14"/>
      <c r="E71" s="15"/>
      <c r="F71" s="16"/>
      <c r="G71" s="16"/>
      <c r="H71" s="16"/>
    </row>
    <row r="72" spans="1:8" s="11" customFormat="1" ht="12" customHeight="1" x14ac:dyDescent="0.2">
      <c r="A72" s="13" t="s">
        <v>85</v>
      </c>
      <c r="B72" s="14" t="s">
        <v>386</v>
      </c>
      <c r="C72" s="14"/>
      <c r="D72" s="14"/>
      <c r="E72" s="15"/>
      <c r="F72" s="16"/>
      <c r="G72" s="16"/>
      <c r="H72" s="16"/>
    </row>
    <row r="73" spans="1:8" s="11" customFormat="1" ht="12" customHeight="1" x14ac:dyDescent="0.2">
      <c r="A73" s="58" t="s">
        <v>453</v>
      </c>
      <c r="B73" s="58"/>
      <c r="C73" s="58"/>
      <c r="D73" s="58"/>
      <c r="E73" s="58"/>
      <c r="F73" s="58"/>
      <c r="G73" s="37"/>
      <c r="H73" s="37"/>
    </row>
    <row r="74" spans="1:8" s="11" customFormat="1" ht="12" customHeight="1" x14ac:dyDescent="0.2">
      <c r="A74" s="13" t="s">
        <v>283</v>
      </c>
      <c r="B74" s="14" t="s">
        <v>386</v>
      </c>
      <c r="C74" s="14"/>
      <c r="D74" s="14"/>
      <c r="E74" s="15"/>
      <c r="F74" s="16"/>
      <c r="G74" s="16"/>
      <c r="H74" s="16" t="s">
        <v>454</v>
      </c>
    </row>
    <row r="75" spans="1:8" s="11" customFormat="1" ht="12" customHeight="1" x14ac:dyDescent="0.2">
      <c r="A75" s="13" t="s">
        <v>282</v>
      </c>
      <c r="B75" s="14" t="s">
        <v>386</v>
      </c>
      <c r="C75" s="14"/>
      <c r="D75" s="14"/>
      <c r="E75" s="15"/>
      <c r="F75" s="16"/>
      <c r="G75" s="16"/>
      <c r="H75" s="16" t="s">
        <v>455</v>
      </c>
    </row>
    <row r="76" spans="1:8" s="11" customFormat="1" ht="12" customHeight="1" x14ac:dyDescent="0.2">
      <c r="A76" s="13" t="s">
        <v>285</v>
      </c>
      <c r="B76" s="14" t="s">
        <v>264</v>
      </c>
      <c r="C76" s="14"/>
      <c r="D76" s="14"/>
      <c r="E76" s="15"/>
      <c r="F76" s="16"/>
      <c r="G76" s="16"/>
      <c r="H76" s="80" t="s">
        <v>359</v>
      </c>
    </row>
    <row r="77" spans="1:8" s="11" customFormat="1" ht="12" customHeight="1" x14ac:dyDescent="0.2">
      <c r="A77" s="13" t="s">
        <v>356</v>
      </c>
      <c r="B77" s="14" t="s">
        <v>386</v>
      </c>
      <c r="C77" s="14"/>
      <c r="D77" s="14"/>
      <c r="E77" s="15"/>
      <c r="F77" s="16"/>
      <c r="G77" s="16"/>
      <c r="H77" s="82"/>
    </row>
    <row r="78" spans="1:8" s="11" customFormat="1" ht="12" customHeight="1" x14ac:dyDescent="0.2">
      <c r="A78" s="13" t="s">
        <v>357</v>
      </c>
      <c r="B78" s="14" t="s">
        <v>386</v>
      </c>
      <c r="C78" s="14"/>
      <c r="D78" s="14"/>
      <c r="E78" s="15"/>
      <c r="F78" s="16"/>
      <c r="G78" s="16"/>
      <c r="H78" s="82"/>
    </row>
    <row r="79" spans="1:8" s="11" customFormat="1" ht="12" customHeight="1" x14ac:dyDescent="0.2">
      <c r="A79" s="13" t="s">
        <v>358</v>
      </c>
      <c r="B79" s="14" t="s">
        <v>386</v>
      </c>
      <c r="C79" s="14"/>
      <c r="D79" s="14"/>
      <c r="E79" s="15"/>
      <c r="F79" s="16"/>
      <c r="G79" s="16"/>
      <c r="H79" s="82"/>
    </row>
    <row r="80" spans="1:8" s="11" customFormat="1" ht="12" customHeight="1" x14ac:dyDescent="0.2">
      <c r="A80" s="13" t="s">
        <v>292</v>
      </c>
      <c r="B80" s="14" t="s">
        <v>19</v>
      </c>
      <c r="C80" s="14"/>
      <c r="D80" s="14"/>
      <c r="E80" s="15"/>
      <c r="F80" s="16"/>
      <c r="G80" s="16"/>
      <c r="H80" s="82"/>
    </row>
    <row r="81" spans="1:8" s="11" customFormat="1" ht="12" customHeight="1" x14ac:dyDescent="0.2">
      <c r="A81" s="13" t="s">
        <v>456</v>
      </c>
      <c r="B81" s="14" t="s">
        <v>19</v>
      </c>
      <c r="C81" s="14"/>
      <c r="D81" s="14"/>
      <c r="E81" s="15"/>
      <c r="F81" s="16"/>
      <c r="G81" s="16"/>
      <c r="H81" s="83"/>
    </row>
    <row r="82" spans="1:8" s="11" customFormat="1" ht="12" customHeight="1" x14ac:dyDescent="0.2">
      <c r="A82" s="13" t="s">
        <v>48</v>
      </c>
      <c r="B82" s="14" t="s">
        <v>386</v>
      </c>
      <c r="C82" s="14"/>
      <c r="D82" s="14"/>
      <c r="E82" s="15"/>
      <c r="F82" s="16"/>
      <c r="G82" s="16"/>
      <c r="H82" s="16"/>
    </row>
    <row r="83" spans="1:8" s="11" customFormat="1" ht="12" customHeight="1" x14ac:dyDescent="0.2">
      <c r="A83" s="13" t="s">
        <v>293</v>
      </c>
      <c r="B83" s="14" t="s">
        <v>19</v>
      </c>
      <c r="C83" s="14"/>
      <c r="D83" s="14"/>
      <c r="E83" s="15"/>
      <c r="F83" s="16"/>
      <c r="G83" s="16"/>
      <c r="H83" s="16"/>
    </row>
    <row r="84" spans="1:8" s="11" customFormat="1" ht="12" customHeight="1" x14ac:dyDescent="0.2">
      <c r="A84" s="13" t="s">
        <v>457</v>
      </c>
      <c r="B84" s="14" t="s">
        <v>386</v>
      </c>
      <c r="C84" s="14"/>
      <c r="D84" s="14"/>
      <c r="E84" s="15"/>
      <c r="F84" s="16"/>
      <c r="G84" s="16"/>
      <c r="H84" s="16"/>
    </row>
    <row r="85" spans="1:8" s="11" customFormat="1" ht="12" customHeight="1" x14ac:dyDescent="0.2">
      <c r="A85" s="13" t="s">
        <v>294</v>
      </c>
      <c r="B85" s="14" t="s">
        <v>386</v>
      </c>
      <c r="C85" s="14"/>
      <c r="D85" s="14"/>
      <c r="E85" s="15"/>
      <c r="F85" s="16"/>
      <c r="G85" s="16"/>
      <c r="H85" s="16"/>
    </row>
    <row r="86" spans="1:8" s="11" customFormat="1" ht="12" customHeight="1" x14ac:dyDescent="0.2">
      <c r="A86" s="13" t="s">
        <v>295</v>
      </c>
      <c r="B86" s="14" t="s">
        <v>19</v>
      </c>
      <c r="C86" s="14"/>
      <c r="D86" s="14"/>
      <c r="E86" s="15"/>
      <c r="F86" s="16"/>
      <c r="G86" s="16"/>
      <c r="H86" s="16"/>
    </row>
    <row r="87" spans="1:8" s="11" customFormat="1" ht="12" customHeight="1" x14ac:dyDescent="0.2">
      <c r="A87" s="13" t="s">
        <v>296</v>
      </c>
      <c r="B87" s="14" t="s">
        <v>19</v>
      </c>
      <c r="C87" s="14"/>
      <c r="D87" s="14"/>
      <c r="E87" s="15"/>
      <c r="F87" s="16"/>
      <c r="G87" s="16"/>
      <c r="H87" s="16"/>
    </row>
    <row r="88" spans="1:8" s="11" customFormat="1" ht="12" customHeight="1" x14ac:dyDescent="0.2">
      <c r="A88" s="13" t="s">
        <v>458</v>
      </c>
      <c r="B88" s="14" t="s">
        <v>19</v>
      </c>
      <c r="C88" s="14"/>
      <c r="D88" s="14"/>
      <c r="E88" s="15"/>
      <c r="F88" s="16"/>
      <c r="G88" s="16"/>
      <c r="H88" s="16"/>
    </row>
    <row r="89" spans="1:8" s="11" customFormat="1" ht="12" customHeight="1" x14ac:dyDescent="0.2">
      <c r="A89" s="13" t="s">
        <v>297</v>
      </c>
      <c r="B89" s="14" t="s">
        <v>19</v>
      </c>
      <c r="C89" s="14"/>
      <c r="D89" s="14"/>
      <c r="E89" s="15"/>
      <c r="F89" s="16"/>
      <c r="G89" s="16"/>
      <c r="H89" s="16"/>
    </row>
    <row r="90" spans="1:8" s="11" customFormat="1" ht="12" customHeight="1" x14ac:dyDescent="0.2">
      <c r="A90" s="22" t="s">
        <v>298</v>
      </c>
      <c r="B90" s="14" t="s">
        <v>386</v>
      </c>
      <c r="C90" s="14"/>
      <c r="D90" s="14"/>
      <c r="E90" s="15"/>
      <c r="F90" s="16"/>
      <c r="G90" s="16"/>
      <c r="H90" s="16"/>
    </row>
    <row r="91" spans="1:8" s="11" customFormat="1" ht="12" customHeight="1" x14ac:dyDescent="0.2">
      <c r="A91" s="22" t="s">
        <v>335</v>
      </c>
      <c r="B91" s="14" t="s">
        <v>386</v>
      </c>
      <c r="C91" s="14"/>
      <c r="D91" s="14"/>
      <c r="E91" s="15"/>
      <c r="F91" s="16"/>
      <c r="G91" s="16"/>
      <c r="H91" s="16" t="s">
        <v>459</v>
      </c>
    </row>
    <row r="92" spans="1:8" s="11" customFormat="1" ht="12" customHeight="1" x14ac:dyDescent="0.2">
      <c r="A92" s="58" t="s">
        <v>414</v>
      </c>
      <c r="B92" s="58"/>
      <c r="C92" s="58"/>
      <c r="D92" s="58"/>
      <c r="E92" s="58"/>
      <c r="F92" s="58"/>
      <c r="G92" s="37"/>
      <c r="H92" s="37"/>
    </row>
    <row r="93" spans="1:8" s="11" customFormat="1" ht="12" customHeight="1" x14ac:dyDescent="0.2">
      <c r="A93" s="13" t="s">
        <v>37</v>
      </c>
      <c r="B93" s="14" t="s">
        <v>386</v>
      </c>
      <c r="C93" s="14"/>
      <c r="D93" s="14"/>
      <c r="E93" s="15"/>
      <c r="F93" s="16"/>
      <c r="G93" s="16"/>
      <c r="H93" s="52"/>
    </row>
    <row r="94" spans="1:8" s="11" customFormat="1" ht="12" customHeight="1" x14ac:dyDescent="0.2">
      <c r="A94" s="13" t="s">
        <v>38</v>
      </c>
      <c r="B94" s="14" t="s">
        <v>386</v>
      </c>
      <c r="C94" s="14"/>
      <c r="D94" s="14"/>
      <c r="E94" s="15"/>
      <c r="F94" s="16"/>
      <c r="G94" s="16"/>
      <c r="H94" s="16" t="s">
        <v>316</v>
      </c>
    </row>
    <row r="95" spans="1:8" s="11" customFormat="1" ht="12" customHeight="1" x14ac:dyDescent="0.2">
      <c r="A95" s="13" t="s">
        <v>299</v>
      </c>
      <c r="B95" s="14" t="s">
        <v>386</v>
      </c>
      <c r="C95" s="14"/>
      <c r="D95" s="14"/>
      <c r="E95" s="15"/>
      <c r="F95" s="16"/>
      <c r="G95" s="16"/>
      <c r="H95" s="52"/>
    </row>
    <row r="96" spans="1:8" s="11" customFormat="1" ht="12" customHeight="1" x14ac:dyDescent="0.2">
      <c r="A96" s="13" t="s">
        <v>300</v>
      </c>
      <c r="B96" s="14" t="s">
        <v>386</v>
      </c>
      <c r="C96" s="14"/>
      <c r="D96" s="14"/>
      <c r="E96" s="15"/>
      <c r="F96" s="16"/>
      <c r="G96" s="16"/>
      <c r="H96" s="52"/>
    </row>
    <row r="97" spans="1:8" s="11" customFormat="1" ht="12" customHeight="1" x14ac:dyDescent="0.2">
      <c r="A97" s="13" t="s">
        <v>40</v>
      </c>
      <c r="B97" s="14" t="s">
        <v>386</v>
      </c>
      <c r="C97" s="14"/>
      <c r="D97" s="14"/>
      <c r="E97" s="15"/>
      <c r="F97" s="16"/>
      <c r="G97" s="16"/>
      <c r="H97" s="16" t="s">
        <v>460</v>
      </c>
    </row>
    <row r="98" spans="1:8" s="11" customFormat="1" ht="12" customHeight="1" x14ac:dyDescent="0.2">
      <c r="A98" s="13" t="s">
        <v>461</v>
      </c>
      <c r="B98" s="14" t="s">
        <v>386</v>
      </c>
      <c r="C98" s="14"/>
      <c r="D98" s="14"/>
      <c r="E98" s="15"/>
      <c r="F98" s="16"/>
      <c r="G98" s="16"/>
      <c r="H98" s="16" t="s">
        <v>462</v>
      </c>
    </row>
    <row r="99" spans="1:8" s="11" customFormat="1" ht="12" customHeight="1" x14ac:dyDescent="0.2">
      <c r="A99" s="13" t="s">
        <v>463</v>
      </c>
      <c r="B99" s="14" t="s">
        <v>386</v>
      </c>
      <c r="C99" s="14"/>
      <c r="D99" s="14"/>
      <c r="E99" s="15"/>
      <c r="F99" s="16"/>
      <c r="G99" s="16"/>
      <c r="H99" s="16" t="s">
        <v>464</v>
      </c>
    </row>
    <row r="100" spans="1:8" s="11" customFormat="1" ht="12" customHeight="1" x14ac:dyDescent="0.2">
      <c r="A100" s="13" t="s">
        <v>301</v>
      </c>
      <c r="B100" s="14" t="s">
        <v>386</v>
      </c>
      <c r="C100" s="14"/>
      <c r="D100" s="14"/>
      <c r="E100" s="15"/>
      <c r="F100" s="16"/>
      <c r="G100" s="16"/>
      <c r="H100" s="16" t="s">
        <v>325</v>
      </c>
    </row>
    <row r="101" spans="1:8" s="11" customFormat="1" ht="12" customHeight="1" x14ac:dyDescent="0.2">
      <c r="A101" s="13" t="s">
        <v>302</v>
      </c>
      <c r="B101" s="14" t="s">
        <v>386</v>
      </c>
      <c r="C101" s="14"/>
      <c r="D101" s="14"/>
      <c r="E101" s="15"/>
      <c r="F101" s="16"/>
      <c r="G101" s="16"/>
      <c r="H101" s="16"/>
    </row>
    <row r="102" spans="1:8" s="11" customFormat="1" ht="12" customHeight="1" x14ac:dyDescent="0.2">
      <c r="A102" s="13" t="s">
        <v>303</v>
      </c>
      <c r="B102" s="14" t="s">
        <v>386</v>
      </c>
      <c r="C102" s="14"/>
      <c r="D102" s="14"/>
      <c r="E102" s="15"/>
      <c r="F102" s="16"/>
      <c r="G102" s="16"/>
      <c r="H102" s="16"/>
    </row>
    <row r="103" spans="1:8" s="11" customFormat="1" ht="12" customHeight="1" x14ac:dyDescent="0.2">
      <c r="A103" s="13" t="s">
        <v>305</v>
      </c>
      <c r="B103" s="14" t="s">
        <v>386</v>
      </c>
      <c r="C103" s="14"/>
      <c r="D103" s="14"/>
      <c r="E103" s="15"/>
      <c r="F103" s="16"/>
      <c r="G103" s="16"/>
      <c r="H103" s="16"/>
    </row>
    <row r="104" spans="1:8" s="11" customFormat="1" ht="12" customHeight="1" x14ac:dyDescent="0.2">
      <c r="A104" s="13" t="s">
        <v>304</v>
      </c>
      <c r="B104" s="14" t="s">
        <v>386</v>
      </c>
      <c r="C104" s="14"/>
      <c r="D104" s="14"/>
      <c r="E104" s="15"/>
      <c r="F104" s="16"/>
      <c r="G104" s="16"/>
      <c r="H104" s="16"/>
    </row>
    <row r="105" spans="1:8" s="11" customFormat="1" ht="12" customHeight="1" x14ac:dyDescent="0.2">
      <c r="A105" s="13" t="s">
        <v>306</v>
      </c>
      <c r="B105" s="14" t="s">
        <v>386</v>
      </c>
      <c r="C105" s="14"/>
      <c r="D105" s="14"/>
      <c r="E105" s="15"/>
      <c r="F105" s="16"/>
      <c r="G105" s="16"/>
      <c r="H105" s="16" t="s">
        <v>465</v>
      </c>
    </row>
    <row r="106" spans="1:8" s="11" customFormat="1" ht="12" customHeight="1" x14ac:dyDescent="0.2">
      <c r="A106" s="13" t="s">
        <v>307</v>
      </c>
      <c r="B106" s="14" t="s">
        <v>386</v>
      </c>
      <c r="C106" s="14"/>
      <c r="D106" s="14"/>
      <c r="E106" s="15"/>
      <c r="F106" s="16"/>
      <c r="G106" s="16"/>
      <c r="H106" s="16" t="s">
        <v>466</v>
      </c>
    </row>
    <row r="107" spans="1:8" s="11" customFormat="1" ht="12" customHeight="1" x14ac:dyDescent="0.2">
      <c r="A107" s="13" t="s">
        <v>467</v>
      </c>
      <c r="B107" s="14" t="s">
        <v>386</v>
      </c>
      <c r="C107" s="14"/>
      <c r="D107" s="14"/>
      <c r="E107" s="15"/>
      <c r="F107" s="16"/>
      <c r="G107" s="16"/>
      <c r="H107" s="16" t="s">
        <v>468</v>
      </c>
    </row>
    <row r="108" spans="1:8" s="11" customFormat="1" ht="12" customHeight="1" x14ac:dyDescent="0.2">
      <c r="A108" s="13" t="s">
        <v>365</v>
      </c>
      <c r="B108" s="14" t="s">
        <v>386</v>
      </c>
      <c r="C108" s="14"/>
      <c r="D108" s="14"/>
      <c r="E108" s="15"/>
      <c r="F108" s="16"/>
      <c r="G108" s="16"/>
      <c r="H108" s="16" t="s">
        <v>469</v>
      </c>
    </row>
    <row r="109" spans="1:8" s="11" customFormat="1" ht="12" customHeight="1" x14ac:dyDescent="0.2">
      <c r="A109" s="13" t="s">
        <v>366</v>
      </c>
      <c r="B109" s="14" t="s">
        <v>386</v>
      </c>
      <c r="C109" s="14"/>
      <c r="D109" s="14"/>
      <c r="E109" s="15"/>
      <c r="F109" s="16"/>
      <c r="G109" s="16"/>
      <c r="H109" s="16" t="s">
        <v>470</v>
      </c>
    </row>
    <row r="110" spans="1:8" s="11" customFormat="1" ht="12" customHeight="1" x14ac:dyDescent="0.2">
      <c r="A110" s="13" t="s">
        <v>363</v>
      </c>
      <c r="B110" s="14" t="s">
        <v>386</v>
      </c>
      <c r="C110" s="14"/>
      <c r="D110" s="14"/>
      <c r="E110" s="15"/>
      <c r="F110" s="16"/>
      <c r="G110" s="16"/>
      <c r="H110" s="16" t="s">
        <v>364</v>
      </c>
    </row>
    <row r="111" spans="1:8" s="11" customFormat="1" ht="12" customHeight="1" x14ac:dyDescent="0.2">
      <c r="A111" s="13" t="s">
        <v>45</v>
      </c>
      <c r="B111" s="14" t="s">
        <v>386</v>
      </c>
      <c r="C111" s="14"/>
      <c r="D111" s="14"/>
      <c r="E111" s="15"/>
      <c r="F111" s="16"/>
      <c r="G111" s="16"/>
      <c r="H111" s="16" t="s">
        <v>471</v>
      </c>
    </row>
    <row r="112" spans="1:8" s="11" customFormat="1" ht="12" customHeight="1" x14ac:dyDescent="0.2">
      <c r="A112" s="13" t="s">
        <v>308</v>
      </c>
      <c r="B112" s="14" t="s">
        <v>386</v>
      </c>
      <c r="C112" s="14"/>
      <c r="D112" s="14"/>
      <c r="E112" s="15"/>
      <c r="F112" s="16"/>
      <c r="G112" s="16"/>
      <c r="H112" s="16" t="s">
        <v>327</v>
      </c>
    </row>
    <row r="113" spans="1:9" s="11" customFormat="1" ht="12" customHeight="1" x14ac:dyDescent="0.2">
      <c r="A113" s="13" t="s">
        <v>309</v>
      </c>
      <c r="B113" s="14" t="s">
        <v>386</v>
      </c>
      <c r="C113" s="14"/>
      <c r="D113" s="14"/>
      <c r="E113" s="15"/>
      <c r="F113" s="16"/>
      <c r="G113" s="16"/>
      <c r="H113" s="16"/>
    </row>
    <row r="114" spans="1:9" s="29" customFormat="1" ht="12" customHeight="1" x14ac:dyDescent="0.2">
      <c r="A114" s="25" t="s">
        <v>66</v>
      </c>
      <c r="B114" s="26"/>
      <c r="C114" s="26"/>
      <c r="D114" s="26"/>
      <c r="E114" s="27"/>
      <c r="F114" s="28">
        <f>SUM(F55:F113)</f>
        <v>0</v>
      </c>
      <c r="G114" s="28">
        <f>SUM(G55:G113)</f>
        <v>0</v>
      </c>
      <c r="H114" s="28"/>
    </row>
    <row r="115" spans="1:9" s="11" customFormat="1" ht="12" customHeight="1" x14ac:dyDescent="0.2">
      <c r="A115" s="9" t="s">
        <v>415</v>
      </c>
      <c r="B115" s="10"/>
      <c r="C115" s="9"/>
      <c r="D115" s="9"/>
      <c r="E115" s="9"/>
      <c r="F115" s="9"/>
      <c r="G115" s="9"/>
      <c r="H115" s="9"/>
    </row>
    <row r="116" spans="1:9" s="11" customFormat="1" ht="12" customHeight="1" x14ac:dyDescent="0.2">
      <c r="A116" s="13" t="s">
        <v>416</v>
      </c>
      <c r="B116" s="14" t="s">
        <v>10</v>
      </c>
      <c r="C116" s="14"/>
      <c r="D116" s="14"/>
      <c r="E116" s="15"/>
      <c r="F116" s="16"/>
      <c r="G116" s="16"/>
      <c r="H116" s="16"/>
    </row>
    <row r="117" spans="1:9" s="29" customFormat="1" ht="12" customHeight="1" x14ac:dyDescent="0.2">
      <c r="A117" s="25" t="s">
        <v>66</v>
      </c>
      <c r="B117" s="26"/>
      <c r="C117" s="26"/>
      <c r="D117" s="26"/>
      <c r="E117" s="27"/>
      <c r="F117" s="28">
        <f>F116</f>
        <v>0</v>
      </c>
      <c r="G117" s="28">
        <f>G116</f>
        <v>0</v>
      </c>
      <c r="H117" s="28"/>
    </row>
    <row r="118" spans="1:9" s="11" customFormat="1" ht="12" customHeight="1" x14ac:dyDescent="0.2">
      <c r="A118" s="9" t="s">
        <v>472</v>
      </c>
      <c r="B118" s="10"/>
      <c r="C118" s="9"/>
      <c r="D118" s="9"/>
      <c r="E118" s="9"/>
      <c r="F118" s="9"/>
      <c r="G118" s="9"/>
      <c r="H118" s="9"/>
      <c r="I118" s="38"/>
    </row>
    <row r="119" spans="1:9" s="11" customFormat="1" ht="12" customHeight="1" x14ac:dyDescent="0.2">
      <c r="A119" s="13" t="s">
        <v>14</v>
      </c>
      <c r="B119" s="14" t="s">
        <v>14</v>
      </c>
      <c r="C119" s="14"/>
      <c r="D119" s="14"/>
      <c r="E119" s="15"/>
      <c r="F119" s="16"/>
      <c r="G119" s="16"/>
      <c r="H119" s="16"/>
      <c r="I119" s="38"/>
    </row>
    <row r="120" spans="1:9" s="11" customFormat="1" ht="12" customHeight="1" x14ac:dyDescent="0.2">
      <c r="A120" s="13" t="s">
        <v>52</v>
      </c>
      <c r="B120" s="14" t="s">
        <v>10</v>
      </c>
      <c r="C120" s="14"/>
      <c r="D120" s="14"/>
      <c r="E120" s="15"/>
      <c r="F120" s="16"/>
      <c r="G120" s="16"/>
      <c r="H120" s="16"/>
    </row>
    <row r="121" spans="1:9" s="11" customFormat="1" ht="12" customHeight="1" x14ac:dyDescent="0.2">
      <c r="A121" s="13" t="s">
        <v>416</v>
      </c>
      <c r="B121" s="14" t="s">
        <v>10</v>
      </c>
      <c r="C121" s="14"/>
      <c r="D121" s="14"/>
      <c r="E121" s="15"/>
      <c r="F121" s="16"/>
      <c r="G121" s="16"/>
      <c r="H121" s="16"/>
      <c r="I121" s="38"/>
    </row>
    <row r="122" spans="1:9" s="11" customFormat="1" ht="12" customHeight="1" x14ac:dyDescent="0.2">
      <c r="A122" s="13" t="s">
        <v>473</v>
      </c>
      <c r="B122" s="14" t="s">
        <v>10</v>
      </c>
      <c r="C122" s="14"/>
      <c r="D122" s="14"/>
      <c r="E122" s="15"/>
      <c r="F122" s="16"/>
      <c r="G122" s="16"/>
      <c r="H122" s="16"/>
      <c r="I122" s="38"/>
    </row>
    <row r="123" spans="1:9" s="11" customFormat="1" ht="12" customHeight="1" x14ac:dyDescent="0.2">
      <c r="A123" s="13" t="s">
        <v>333</v>
      </c>
      <c r="B123" s="14" t="s">
        <v>386</v>
      </c>
      <c r="C123" s="14"/>
      <c r="D123" s="14"/>
      <c r="E123" s="15"/>
      <c r="F123" s="16"/>
      <c r="G123" s="16"/>
      <c r="H123" s="16"/>
      <c r="I123" s="38"/>
    </row>
    <row r="124" spans="1:9" s="29" customFormat="1" ht="12" customHeight="1" x14ac:dyDescent="0.2">
      <c r="A124" s="25" t="s">
        <v>66</v>
      </c>
      <c r="B124" s="26"/>
      <c r="C124" s="26"/>
      <c r="D124" s="26"/>
      <c r="E124" s="27"/>
      <c r="F124" s="28">
        <f>SUM(F119:F123)</f>
        <v>0</v>
      </c>
      <c r="G124" s="28">
        <f>SUM(G119:G123)</f>
        <v>0</v>
      </c>
      <c r="H124" s="28"/>
    </row>
    <row r="125" spans="1:9" s="41" customFormat="1" ht="21.95" customHeight="1" x14ac:dyDescent="0.2">
      <c r="A125" s="76" t="s">
        <v>420</v>
      </c>
      <c r="B125" s="77"/>
      <c r="C125" s="77"/>
      <c r="D125" s="78"/>
      <c r="E125" s="39"/>
      <c r="F125" s="40">
        <f>SUM(F16+F41+F52+F114+F117+F124)</f>
        <v>0</v>
      </c>
      <c r="G125" s="40">
        <f>SUM(G16+G41+G52+G114+G117+G124)</f>
        <v>0</v>
      </c>
      <c r="H125" s="40"/>
    </row>
    <row r="126" spans="1:9" s="11" customFormat="1" ht="12" customHeight="1" x14ac:dyDescent="0.2">
      <c r="A126" s="9" t="s">
        <v>421</v>
      </c>
      <c r="B126" s="10"/>
      <c r="C126" s="9"/>
      <c r="D126" s="9"/>
      <c r="E126" s="9"/>
      <c r="F126" s="9"/>
      <c r="G126" s="9"/>
      <c r="H126" s="9"/>
      <c r="I126" s="38"/>
    </row>
    <row r="127" spans="1:9" s="11" customFormat="1" ht="12" customHeight="1" x14ac:dyDescent="0.2">
      <c r="A127" s="13" t="s">
        <v>75</v>
      </c>
      <c r="B127" s="14" t="s">
        <v>386</v>
      </c>
      <c r="C127" s="14"/>
      <c r="D127" s="14"/>
      <c r="E127" s="15"/>
      <c r="F127" s="16">
        <f>F125*10/100</f>
        <v>0</v>
      </c>
      <c r="G127" s="67">
        <f>F127/$F$1</f>
        <v>0</v>
      </c>
      <c r="H127" s="16" t="s">
        <v>368</v>
      </c>
      <c r="I127" s="38"/>
    </row>
    <row r="128" spans="1:9" s="41" customFormat="1" ht="21.95" customHeight="1" x14ac:dyDescent="0.2">
      <c r="A128" s="76" t="s">
        <v>422</v>
      </c>
      <c r="B128" s="77"/>
      <c r="C128" s="77"/>
      <c r="D128" s="78"/>
      <c r="E128" s="39"/>
      <c r="F128" s="40">
        <f>F125+F127</f>
        <v>0</v>
      </c>
      <c r="G128" s="63">
        <f>F128/$F$1</f>
        <v>0</v>
      </c>
      <c r="H128" s="40"/>
    </row>
    <row r="129" spans="1:9" s="11" customFormat="1" ht="12" customHeight="1" x14ac:dyDescent="0.2">
      <c r="A129" s="9" t="s">
        <v>311</v>
      </c>
      <c r="B129" s="10"/>
      <c r="C129" s="9"/>
      <c r="D129" s="9"/>
      <c r="E129" s="9"/>
      <c r="F129" s="9"/>
      <c r="G129" s="9"/>
      <c r="H129" s="9"/>
      <c r="I129" s="38"/>
    </row>
    <row r="130" spans="1:9" s="11" customFormat="1" ht="12" customHeight="1" x14ac:dyDescent="0.2">
      <c r="A130" s="32" t="s">
        <v>474</v>
      </c>
      <c r="B130" s="14" t="s">
        <v>10</v>
      </c>
      <c r="C130" s="14"/>
      <c r="D130" s="14"/>
      <c r="E130" s="16"/>
      <c r="F130" s="16"/>
      <c r="G130" s="16"/>
      <c r="H130" s="73" t="s">
        <v>329</v>
      </c>
      <c r="I130" s="38"/>
    </row>
    <row r="131" spans="1:9" s="11" customFormat="1" ht="12" customHeight="1" x14ac:dyDescent="0.2">
      <c r="A131" s="32" t="s">
        <v>475</v>
      </c>
      <c r="B131" s="14" t="s">
        <v>10</v>
      </c>
      <c r="C131" s="14"/>
      <c r="D131" s="14"/>
      <c r="E131" s="16"/>
      <c r="F131" s="16"/>
      <c r="G131" s="16"/>
      <c r="H131" s="74"/>
      <c r="I131" s="38"/>
    </row>
    <row r="132" spans="1:9" s="11" customFormat="1" ht="12" customHeight="1" x14ac:dyDescent="0.2">
      <c r="A132" s="44" t="s">
        <v>127</v>
      </c>
      <c r="B132" s="14" t="s">
        <v>128</v>
      </c>
      <c r="C132" s="14"/>
      <c r="D132" s="14"/>
      <c r="E132" s="16"/>
      <c r="F132" s="16"/>
      <c r="G132" s="16"/>
      <c r="H132" s="74"/>
      <c r="I132" s="38"/>
    </row>
    <row r="133" spans="1:9" s="11" customFormat="1" ht="12" customHeight="1" x14ac:dyDescent="0.2">
      <c r="A133" s="44" t="s">
        <v>132</v>
      </c>
      <c r="B133" s="14" t="s">
        <v>126</v>
      </c>
      <c r="C133" s="14"/>
      <c r="D133" s="14"/>
      <c r="E133" s="15"/>
      <c r="F133" s="16"/>
      <c r="G133" s="16"/>
      <c r="H133" s="75"/>
      <c r="I133" s="38"/>
    </row>
    <row r="134" spans="1:9" s="29" customFormat="1" ht="12" customHeight="1" x14ac:dyDescent="0.2">
      <c r="A134" s="25" t="s">
        <v>66</v>
      </c>
      <c r="B134" s="26"/>
      <c r="C134" s="26"/>
      <c r="D134" s="26"/>
      <c r="E134" s="27"/>
      <c r="F134" s="28"/>
      <c r="G134" s="28">
        <f>SUM(G130:G133)</f>
        <v>0</v>
      </c>
      <c r="H134" s="28"/>
    </row>
    <row r="135" spans="1:9" s="41" customFormat="1" ht="21.95" customHeight="1" x14ac:dyDescent="0.2">
      <c r="A135" s="76" t="s">
        <v>424</v>
      </c>
      <c r="B135" s="77"/>
      <c r="C135" s="77"/>
      <c r="D135" s="78"/>
      <c r="E135" s="39"/>
      <c r="F135" s="40"/>
      <c r="G135" s="40">
        <f>G128+G134</f>
        <v>0</v>
      </c>
      <c r="H135" s="40"/>
    </row>
    <row r="136" spans="1:9" s="41" customFormat="1" ht="21.95" customHeight="1" x14ac:dyDescent="0.2">
      <c r="A136" s="64"/>
      <c r="B136" s="64"/>
      <c r="C136" s="64"/>
      <c r="D136" s="64"/>
      <c r="E136" s="65"/>
      <c r="F136" s="66"/>
      <c r="G136" s="66"/>
      <c r="H136" s="66"/>
    </row>
    <row r="137" spans="1:9" x14ac:dyDescent="0.2">
      <c r="A137" s="6" t="s">
        <v>313</v>
      </c>
    </row>
  </sheetData>
  <mergeCells count="9">
    <mergeCell ref="H130:H133"/>
    <mergeCell ref="A135:D135"/>
    <mergeCell ref="A11:F11"/>
    <mergeCell ref="A18:F18"/>
    <mergeCell ref="A54:F54"/>
    <mergeCell ref="A125:D125"/>
    <mergeCell ref="A128:D128"/>
    <mergeCell ref="H12:H14"/>
    <mergeCell ref="H76:H81"/>
  </mergeCells>
  <dataValidations count="3">
    <dataValidation allowBlank="1" showInputMessage="1" showErrorMessage="1" promptTitle="Survey name:" prompt="Enter the name of the survey or the sites to be surveyed."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dataValidation allowBlank="1" showInputMessage="1" showErrorMessage="1" promptTitle="Planned survey date:" prompt="Please enter expected survey start date as dd/mm/yyyy"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dataValidation allowBlank="1" showInputMessage="1" showErrorMessage="1" promptTitle="Number of survey teams:" prompt="Enter number of expected teams" sqref="IW6:IW8 SS6:SS8 ACO6:ACO8 AMK6:AMK8 AWG6:AWG8 BGC6:BGC8 BPY6:BPY8 BZU6:BZU8 CJQ6:CJQ8 CTM6:CTM8 DDI6:DDI8 DNE6:DNE8 DXA6:DXA8 EGW6:EGW8 EQS6:EQS8 FAO6:FAO8 FKK6:FKK8 FUG6:FUG8 GEC6:GEC8 GNY6:GNY8 GXU6:GXU8 HHQ6:HHQ8 HRM6:HRM8 IBI6:IBI8 ILE6:ILE8 IVA6:IVA8 JEW6:JEW8 JOS6:JOS8 JYO6:JYO8 KIK6:KIK8 KSG6:KSG8 LCC6:LCC8 LLY6:LLY8 LVU6:LVU8 MFQ6:MFQ8 MPM6:MPM8 MZI6:MZI8 NJE6:NJE8 NTA6:NTA8 OCW6:OCW8 OMS6:OMS8 OWO6:OWO8 PGK6:PGK8 PQG6:PQG8 QAC6:QAC8 QJY6:QJY8 QTU6:QTU8 RDQ6:RDQ8 RNM6:RNM8 RXI6:RXI8 SHE6:SHE8 SRA6:SRA8 TAW6:TAW8 TKS6:TKS8 TUO6:TUO8 UEK6:UEK8 UOG6:UOG8 UYC6:UYC8 VHY6:VHY8 VRU6:VRU8 WBQ6:WBQ8 WLM6:WLM8 WVI6:WVI8"/>
  </dataValidations>
  <printOptions horizontalCentered="1"/>
  <pageMargins left="0.23622047244094491" right="0.23622047244094491" top="0.74803149606299213" bottom="0.74803149606299213" header="0.31496062992125984" footer="0.31496062992125984"/>
  <pageSetup paperSize="9" fitToHeight="0" orientation="landscape" horizontalDpi="300" verticalDpi="300" r:id="rId1"/>
  <headerFooter alignWithMargins="0">
    <oddFooter>&amp;C&amp;"Arial,Italic"&amp;8Page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8"/>
  <sheetViews>
    <sheetView zoomScale="90" zoomScaleNormal="90" workbookViewId="0">
      <pane ySplit="9" topLeftCell="A89" activePane="bottomLeft" state="frozen"/>
      <selection pane="bottomLeft" activeCell="A4" sqref="A4"/>
    </sheetView>
  </sheetViews>
  <sheetFormatPr baseColWidth="10" defaultColWidth="11.42578125" defaultRowHeight="12.75" x14ac:dyDescent="0.2"/>
  <cols>
    <col min="1" max="1" width="77.85546875" style="6" customWidth="1"/>
    <col min="2" max="2" width="20.140625" style="3" customWidth="1"/>
    <col min="3" max="4" width="11.7109375" style="3" customWidth="1"/>
    <col min="5" max="5" width="11.85546875" style="42" customWidth="1"/>
    <col min="6" max="6" width="15.140625" style="6" customWidth="1"/>
    <col min="7" max="7" width="17.28515625" style="6" customWidth="1"/>
    <col min="8" max="8" width="11.42578125" style="6" customWidth="1"/>
    <col min="9" max="16384" width="11.42578125" style="6"/>
  </cols>
  <sheetData>
    <row r="1" spans="1:13" ht="15.75" x14ac:dyDescent="0.2">
      <c r="A1" s="1" t="s">
        <v>261</v>
      </c>
      <c r="B1" s="2"/>
      <c r="C1" s="2"/>
      <c r="E1" s="4" t="s">
        <v>57</v>
      </c>
      <c r="F1" s="5">
        <v>1686.87</v>
      </c>
      <c r="G1" s="6" t="s">
        <v>3</v>
      </c>
    </row>
    <row r="2" spans="1:13" ht="15.75" x14ac:dyDescent="0.2">
      <c r="A2" s="1"/>
      <c r="B2" s="2"/>
      <c r="C2" s="2"/>
      <c r="E2" s="4"/>
      <c r="F2" s="51"/>
    </row>
    <row r="3" spans="1:13" s="56" customFormat="1" ht="15" x14ac:dyDescent="0.2">
      <c r="A3" s="9" t="s">
        <v>175</v>
      </c>
      <c r="B3" s="10"/>
      <c r="C3" s="54"/>
      <c r="D3" s="54"/>
      <c r="E3" s="54"/>
      <c r="F3" s="54"/>
      <c r="G3" s="54"/>
      <c r="H3" s="54"/>
      <c r="I3" s="54"/>
      <c r="J3" s="55"/>
      <c r="K3" s="55"/>
      <c r="L3" s="55"/>
      <c r="M3" s="55"/>
    </row>
    <row r="4" spans="1:13" s="56" customFormat="1" ht="12" customHeight="1" x14ac:dyDescent="0.2">
      <c r="A4" s="57" t="s">
        <v>174</v>
      </c>
      <c r="B4" s="60" t="s">
        <v>174</v>
      </c>
      <c r="C4" s="54"/>
      <c r="D4" s="54"/>
      <c r="E4" s="54"/>
      <c r="F4" s="54"/>
      <c r="G4" s="54"/>
      <c r="H4" s="54"/>
      <c r="I4" s="55"/>
      <c r="J4" s="55"/>
      <c r="K4" s="55"/>
      <c r="L4" s="55"/>
    </row>
    <row r="5" spans="1:13" s="56" customFormat="1" ht="12" customHeight="1" x14ac:dyDescent="0.2">
      <c r="A5" s="57" t="s">
        <v>265</v>
      </c>
      <c r="B5" s="60">
        <v>4</v>
      </c>
      <c r="C5" s="54"/>
      <c r="D5" s="54"/>
      <c r="E5" s="54"/>
      <c r="F5" s="54"/>
      <c r="G5" s="54"/>
      <c r="H5" s="54"/>
      <c r="I5" s="55"/>
      <c r="J5" s="55"/>
      <c r="K5" s="55"/>
      <c r="L5" s="55"/>
    </row>
    <row r="6" spans="1:13" s="56" customFormat="1" ht="12" customHeight="1" x14ac:dyDescent="0.2">
      <c r="A6" s="57" t="s">
        <v>373</v>
      </c>
      <c r="B6" s="60">
        <v>6</v>
      </c>
      <c r="C6" s="54"/>
      <c r="D6" s="54"/>
      <c r="E6" s="54"/>
      <c r="F6" s="54"/>
      <c r="G6" s="54"/>
      <c r="H6" s="54"/>
      <c r="I6" s="54"/>
      <c r="J6" s="54"/>
      <c r="K6" s="54"/>
      <c r="L6" s="54"/>
    </row>
    <row r="7" spans="1:13" s="56" customFormat="1" ht="12" customHeight="1" x14ac:dyDescent="0.2">
      <c r="A7" s="57" t="s">
        <v>176</v>
      </c>
      <c r="B7" s="60">
        <v>3</v>
      </c>
      <c r="C7" s="54"/>
      <c r="D7" s="54"/>
      <c r="E7" s="54"/>
      <c r="F7" s="54"/>
      <c r="G7" s="54"/>
      <c r="H7" s="54"/>
      <c r="I7" s="54"/>
      <c r="J7" s="54"/>
      <c r="K7" s="54"/>
      <c r="L7" s="54"/>
    </row>
    <row r="8" spans="1:13" s="56" customFormat="1" ht="12" customHeight="1" x14ac:dyDescent="0.2">
      <c r="A8" s="57" t="s">
        <v>374</v>
      </c>
      <c r="B8" s="60">
        <v>21</v>
      </c>
      <c r="C8" s="54"/>
      <c r="D8" s="54"/>
      <c r="E8" s="54"/>
      <c r="F8" s="54"/>
      <c r="G8" s="54"/>
      <c r="H8" s="54"/>
      <c r="I8" s="54"/>
      <c r="J8" s="54"/>
      <c r="K8" s="54"/>
      <c r="L8" s="54"/>
    </row>
    <row r="9" spans="1:13" s="8" customFormat="1" ht="45" x14ac:dyDescent="0.2">
      <c r="A9" s="7" t="s">
        <v>375</v>
      </c>
      <c r="B9" s="7" t="s">
        <v>4</v>
      </c>
      <c r="C9" s="7" t="s">
        <v>5</v>
      </c>
      <c r="D9" s="7" t="s">
        <v>6</v>
      </c>
      <c r="E9" s="7" t="s">
        <v>7</v>
      </c>
      <c r="F9" s="7" t="s">
        <v>8</v>
      </c>
      <c r="G9" s="7" t="s">
        <v>9</v>
      </c>
    </row>
    <row r="10" spans="1:13" s="11" customFormat="1" ht="12" customHeight="1" x14ac:dyDescent="0.2">
      <c r="A10" s="9" t="s">
        <v>376</v>
      </c>
      <c r="B10" s="10"/>
      <c r="C10" s="9"/>
      <c r="D10" s="9"/>
      <c r="E10" s="9"/>
      <c r="F10" s="9"/>
      <c r="G10" s="9"/>
    </row>
    <row r="11" spans="1:13" s="12" customFormat="1" ht="12" customHeight="1" x14ac:dyDescent="0.2">
      <c r="A11" s="79" t="s">
        <v>89</v>
      </c>
      <c r="B11" s="79"/>
      <c r="C11" s="79"/>
      <c r="D11" s="79"/>
      <c r="E11" s="79"/>
      <c r="F11" s="79"/>
      <c r="G11" s="43"/>
    </row>
    <row r="12" spans="1:13" s="11" customFormat="1" ht="12" customHeight="1" x14ac:dyDescent="0.2">
      <c r="A12" s="13" t="s">
        <v>377</v>
      </c>
      <c r="B12" s="14" t="s">
        <v>10</v>
      </c>
      <c r="C12" s="14">
        <v>4</v>
      </c>
      <c r="D12" s="14">
        <v>2</v>
      </c>
      <c r="E12" s="15">
        <v>60000</v>
      </c>
      <c r="F12" s="16">
        <f>C12*D12*E12</f>
        <v>480000</v>
      </c>
      <c r="G12" s="16">
        <f>F12/$F$1</f>
        <v>284.55067669707802</v>
      </c>
    </row>
    <row r="13" spans="1:13" s="11" customFormat="1" ht="12" customHeight="1" x14ac:dyDescent="0.2">
      <c r="A13" s="13" t="s">
        <v>378</v>
      </c>
      <c r="B13" s="14" t="s">
        <v>10</v>
      </c>
      <c r="C13" s="14">
        <v>4</v>
      </c>
      <c r="D13" s="14">
        <v>2</v>
      </c>
      <c r="E13" s="15">
        <v>60000</v>
      </c>
      <c r="F13" s="16">
        <f>C13*D13*E13</f>
        <v>480000</v>
      </c>
      <c r="G13" s="16">
        <f>F13/$F$1</f>
        <v>284.55067669707802</v>
      </c>
    </row>
    <row r="14" spans="1:13" s="11" customFormat="1" ht="12" customHeight="1" x14ac:dyDescent="0.2">
      <c r="A14" s="13" t="s">
        <v>185</v>
      </c>
      <c r="B14" s="14" t="s">
        <v>10</v>
      </c>
      <c r="C14" s="14">
        <v>4</v>
      </c>
      <c r="D14" s="14">
        <v>2</v>
      </c>
      <c r="E14" s="15">
        <v>10000</v>
      </c>
      <c r="F14" s="16">
        <f>C14*D14*E14</f>
        <v>80000</v>
      </c>
      <c r="G14" s="16">
        <f>F14/$F$1</f>
        <v>47.425112782846341</v>
      </c>
    </row>
    <row r="15" spans="1:13" s="11" customFormat="1" ht="12" customHeight="1" x14ac:dyDescent="0.2">
      <c r="A15" s="13" t="s">
        <v>11</v>
      </c>
      <c r="B15" s="14" t="s">
        <v>10</v>
      </c>
      <c r="C15" s="14">
        <v>3</v>
      </c>
      <c r="D15" s="14">
        <v>2</v>
      </c>
      <c r="E15" s="15">
        <v>0</v>
      </c>
      <c r="F15" s="16">
        <f>C15*D15*E15</f>
        <v>0</v>
      </c>
      <c r="G15" s="16">
        <v>0</v>
      </c>
    </row>
    <row r="16" spans="1:13" s="11" customFormat="1" ht="12" customHeight="1" x14ac:dyDescent="0.2">
      <c r="A16" s="17" t="s">
        <v>66</v>
      </c>
      <c r="B16" s="18"/>
      <c r="C16" s="18"/>
      <c r="D16" s="18"/>
      <c r="E16" s="19"/>
      <c r="F16" s="20">
        <f>SUM(F12:F15)</f>
        <v>1040000</v>
      </c>
      <c r="G16" s="20">
        <f>SUM(G12:G15)</f>
        <v>616.52646617700236</v>
      </c>
    </row>
    <row r="17" spans="1:7" s="21" customFormat="1" ht="12" customHeight="1" x14ac:dyDescent="0.2">
      <c r="A17" s="9" t="s">
        <v>379</v>
      </c>
      <c r="B17" s="10"/>
      <c r="C17" s="9"/>
      <c r="D17" s="9"/>
      <c r="E17" s="9"/>
      <c r="F17" s="9"/>
      <c r="G17" s="9"/>
    </row>
    <row r="18" spans="1:7" s="12" customFormat="1" ht="12" customHeight="1" x14ac:dyDescent="0.2">
      <c r="A18" s="79" t="s">
        <v>380</v>
      </c>
      <c r="B18" s="79"/>
      <c r="C18" s="79"/>
      <c r="D18" s="79"/>
      <c r="E18" s="79"/>
      <c r="F18" s="79"/>
      <c r="G18" s="43"/>
    </row>
    <row r="19" spans="1:7" s="11" customFormat="1" ht="12" customHeight="1" x14ac:dyDescent="0.2">
      <c r="A19" s="13" t="s">
        <v>13</v>
      </c>
      <c r="B19" s="14" t="s">
        <v>14</v>
      </c>
      <c r="C19" s="14">
        <v>1</v>
      </c>
      <c r="D19" s="14">
        <v>5</v>
      </c>
      <c r="E19" s="15" t="s">
        <v>15</v>
      </c>
      <c r="F19" s="16">
        <v>0</v>
      </c>
      <c r="G19" s="16">
        <f>F19/$F$1</f>
        <v>0</v>
      </c>
    </row>
    <row r="20" spans="1:7" s="11" customFormat="1" ht="12" customHeight="1" x14ac:dyDescent="0.2">
      <c r="A20" s="13" t="s">
        <v>16</v>
      </c>
      <c r="B20" s="14" t="s">
        <v>10</v>
      </c>
      <c r="C20" s="14">
        <f>2*30</f>
        <v>60</v>
      </c>
      <c r="D20" s="14">
        <v>6</v>
      </c>
      <c r="E20" s="15">
        <v>1000</v>
      </c>
      <c r="F20" s="16">
        <f>E20*D20*C20</f>
        <v>360000</v>
      </c>
      <c r="G20" s="16">
        <f t="shared" ref="G20:G40" si="0">F20/$F$1</f>
        <v>213.41300752280853</v>
      </c>
    </row>
    <row r="21" spans="1:7" s="11" customFormat="1" ht="12" customHeight="1" x14ac:dyDescent="0.2">
      <c r="A21" s="13" t="s">
        <v>381</v>
      </c>
      <c r="B21" s="14" t="s">
        <v>10</v>
      </c>
      <c r="C21" s="14">
        <v>30</v>
      </c>
      <c r="D21" s="14">
        <v>6</v>
      </c>
      <c r="E21" s="15">
        <v>18400</v>
      </c>
      <c r="F21" s="16">
        <f t="shared" ref="F21:F25" si="1">E21*D21*C21</f>
        <v>3312000</v>
      </c>
      <c r="G21" s="16">
        <f t="shared" si="0"/>
        <v>1963.3996692098385</v>
      </c>
    </row>
    <row r="22" spans="1:7" s="11" customFormat="1" ht="12" customHeight="1" x14ac:dyDescent="0.2">
      <c r="A22" s="22" t="s">
        <v>382</v>
      </c>
      <c r="B22" s="14" t="s">
        <v>10</v>
      </c>
      <c r="C22" s="14">
        <v>60</v>
      </c>
      <c r="D22" s="14">
        <v>5</v>
      </c>
      <c r="E22" s="15">
        <v>5300</v>
      </c>
      <c r="F22" s="16">
        <f t="shared" si="1"/>
        <v>1590000</v>
      </c>
      <c r="G22" s="16">
        <f t="shared" si="0"/>
        <v>942.57411655907106</v>
      </c>
    </row>
    <row r="23" spans="1:7" s="11" customFormat="1" ht="12" customHeight="1" x14ac:dyDescent="0.2">
      <c r="A23" s="13" t="s">
        <v>383</v>
      </c>
      <c r="B23" s="14" t="s">
        <v>10</v>
      </c>
      <c r="C23" s="14">
        <v>3</v>
      </c>
      <c r="D23" s="14">
        <v>1</v>
      </c>
      <c r="E23" s="15">
        <v>150000</v>
      </c>
      <c r="F23" s="16">
        <f t="shared" si="1"/>
        <v>450000</v>
      </c>
      <c r="G23" s="16">
        <f t="shared" si="0"/>
        <v>266.76625940351067</v>
      </c>
    </row>
    <row r="24" spans="1:7" s="11" customFormat="1" ht="12" customHeight="1" x14ac:dyDescent="0.2">
      <c r="A24" s="13" t="s">
        <v>17</v>
      </c>
      <c r="B24" s="14" t="s">
        <v>10</v>
      </c>
      <c r="C24" s="14">
        <v>1</v>
      </c>
      <c r="D24" s="14">
        <v>1</v>
      </c>
      <c r="E24" s="15">
        <v>60000</v>
      </c>
      <c r="F24" s="16">
        <f t="shared" si="1"/>
        <v>60000</v>
      </c>
      <c r="G24" s="16">
        <f t="shared" si="0"/>
        <v>35.568834587134752</v>
      </c>
    </row>
    <row r="25" spans="1:7" s="11" customFormat="1" ht="12" customHeight="1" x14ac:dyDescent="0.2">
      <c r="A25" s="13" t="s">
        <v>384</v>
      </c>
      <c r="B25" s="14" t="s">
        <v>10</v>
      </c>
      <c r="C25" s="14">
        <v>24</v>
      </c>
      <c r="D25" s="14">
        <v>6</v>
      </c>
      <c r="E25" s="15">
        <v>50000</v>
      </c>
      <c r="F25" s="16">
        <f t="shared" si="1"/>
        <v>7200000</v>
      </c>
      <c r="G25" s="16">
        <f t="shared" si="0"/>
        <v>4268.2601504561708</v>
      </c>
    </row>
    <row r="26" spans="1:7" s="11" customFormat="1" ht="12" customHeight="1" x14ac:dyDescent="0.2">
      <c r="A26" s="43" t="s">
        <v>385</v>
      </c>
      <c r="B26" s="43"/>
      <c r="C26" s="43"/>
      <c r="D26" s="43"/>
      <c r="E26" s="43"/>
      <c r="F26" s="43"/>
      <c r="G26" s="36"/>
    </row>
    <row r="27" spans="1:7" s="11" customFormat="1" ht="12" customHeight="1" x14ac:dyDescent="0.2">
      <c r="A27" s="13" t="s">
        <v>193</v>
      </c>
      <c r="B27" s="14" t="s">
        <v>386</v>
      </c>
      <c r="C27" s="14">
        <v>1</v>
      </c>
      <c r="D27" s="14">
        <v>1</v>
      </c>
      <c r="E27" s="15" t="s">
        <v>15</v>
      </c>
      <c r="F27" s="16">
        <v>0</v>
      </c>
      <c r="G27" s="16">
        <f t="shared" si="0"/>
        <v>0</v>
      </c>
    </row>
    <row r="28" spans="1:7" s="11" customFormat="1" ht="12" customHeight="1" x14ac:dyDescent="0.2">
      <c r="A28" s="13" t="s">
        <v>18</v>
      </c>
      <c r="B28" s="14" t="s">
        <v>386</v>
      </c>
      <c r="C28" s="14">
        <v>3</v>
      </c>
      <c r="D28" s="14">
        <v>1</v>
      </c>
      <c r="E28" s="15" t="s">
        <v>15</v>
      </c>
      <c r="F28" s="16">
        <v>0</v>
      </c>
      <c r="G28" s="16">
        <f t="shared" si="0"/>
        <v>0</v>
      </c>
    </row>
    <row r="29" spans="1:7" s="11" customFormat="1" ht="12" customHeight="1" x14ac:dyDescent="0.2">
      <c r="A29" s="13" t="s">
        <v>387</v>
      </c>
      <c r="B29" s="14" t="s">
        <v>19</v>
      </c>
      <c r="C29" s="14">
        <v>5</v>
      </c>
      <c r="D29" s="14">
        <v>1</v>
      </c>
      <c r="E29" s="15" t="s">
        <v>20</v>
      </c>
      <c r="F29" s="16">
        <v>0</v>
      </c>
      <c r="G29" s="16">
        <f t="shared" si="0"/>
        <v>0</v>
      </c>
    </row>
    <row r="30" spans="1:7" s="11" customFormat="1" ht="12" customHeight="1" x14ac:dyDescent="0.2">
      <c r="A30" s="13" t="s">
        <v>273</v>
      </c>
      <c r="B30" s="14" t="s">
        <v>386</v>
      </c>
      <c r="C30" s="14">
        <v>30</v>
      </c>
      <c r="D30" s="14">
        <v>1</v>
      </c>
      <c r="E30" s="15" t="s">
        <v>20</v>
      </c>
      <c r="F30" s="16">
        <v>0</v>
      </c>
      <c r="G30" s="16">
        <f t="shared" si="0"/>
        <v>0</v>
      </c>
    </row>
    <row r="31" spans="1:7" s="11" customFormat="1" ht="12" customHeight="1" x14ac:dyDescent="0.2">
      <c r="A31" s="13" t="s">
        <v>21</v>
      </c>
      <c r="B31" s="14" t="s">
        <v>19</v>
      </c>
      <c r="C31" s="14">
        <v>1</v>
      </c>
      <c r="D31" s="14">
        <v>1</v>
      </c>
      <c r="E31" s="15" t="s">
        <v>20</v>
      </c>
      <c r="F31" s="16">
        <v>0</v>
      </c>
      <c r="G31" s="16">
        <f t="shared" si="0"/>
        <v>0</v>
      </c>
    </row>
    <row r="32" spans="1:7" s="11" customFormat="1" ht="12" customHeight="1" x14ac:dyDescent="0.2">
      <c r="A32" s="13" t="s">
        <v>95</v>
      </c>
      <c r="B32" s="14" t="s">
        <v>386</v>
      </c>
      <c r="C32" s="14">
        <v>1</v>
      </c>
      <c r="D32" s="14">
        <v>1</v>
      </c>
      <c r="E32" s="15">
        <v>0</v>
      </c>
      <c r="F32" s="16">
        <f>E32*D32*C32</f>
        <v>0</v>
      </c>
      <c r="G32" s="16">
        <f t="shared" si="0"/>
        <v>0</v>
      </c>
    </row>
    <row r="33" spans="1:7" s="11" customFormat="1" ht="12" customHeight="1" x14ac:dyDescent="0.2">
      <c r="A33" s="13" t="s">
        <v>388</v>
      </c>
      <c r="B33" s="14" t="s">
        <v>386</v>
      </c>
      <c r="C33" s="14">
        <v>5</v>
      </c>
      <c r="D33" s="14">
        <v>1</v>
      </c>
      <c r="E33" s="15">
        <v>0</v>
      </c>
      <c r="F33" s="16">
        <f>E33*D33*C33</f>
        <v>0</v>
      </c>
      <c r="G33" s="16">
        <f t="shared" si="0"/>
        <v>0</v>
      </c>
    </row>
    <row r="34" spans="1:7" s="11" customFormat="1" ht="12" customHeight="1" x14ac:dyDescent="0.2">
      <c r="A34" s="13" t="s">
        <v>22</v>
      </c>
      <c r="B34" s="14" t="s">
        <v>386</v>
      </c>
      <c r="C34" s="14">
        <v>30</v>
      </c>
      <c r="D34" s="14">
        <v>1</v>
      </c>
      <c r="E34" s="15">
        <v>4000</v>
      </c>
      <c r="F34" s="16">
        <f>E34*D34*C34</f>
        <v>120000</v>
      </c>
      <c r="G34" s="16">
        <f t="shared" si="0"/>
        <v>71.137669174269504</v>
      </c>
    </row>
    <row r="35" spans="1:7" s="11" customFormat="1" ht="12" customHeight="1" x14ac:dyDescent="0.2">
      <c r="A35" s="13" t="s">
        <v>23</v>
      </c>
      <c r="B35" s="14" t="s">
        <v>24</v>
      </c>
      <c r="C35" s="14">
        <v>5</v>
      </c>
      <c r="D35" s="14">
        <v>1</v>
      </c>
      <c r="E35" s="15">
        <v>15000</v>
      </c>
      <c r="F35" s="16">
        <f>E35*D35*C35</f>
        <v>75000</v>
      </c>
      <c r="G35" s="16">
        <f t="shared" si="0"/>
        <v>44.461043233918446</v>
      </c>
    </row>
    <row r="36" spans="1:7" s="11" customFormat="1" ht="12" customHeight="1" x14ac:dyDescent="0.2">
      <c r="A36" s="43" t="s">
        <v>389</v>
      </c>
      <c r="B36" s="43"/>
      <c r="C36" s="43"/>
      <c r="D36" s="43"/>
      <c r="E36" s="43"/>
      <c r="F36" s="43"/>
      <c r="G36" s="36"/>
    </row>
    <row r="37" spans="1:7" s="11" customFormat="1" ht="12" customHeight="1" x14ac:dyDescent="0.2">
      <c r="A37" s="13" t="s">
        <v>390</v>
      </c>
      <c r="B37" s="14" t="s">
        <v>10</v>
      </c>
      <c r="C37" s="14">
        <v>20</v>
      </c>
      <c r="D37" s="14">
        <v>1</v>
      </c>
      <c r="E37" s="15">
        <v>5300</v>
      </c>
      <c r="F37" s="16">
        <f>E37*C37*D37</f>
        <v>106000</v>
      </c>
      <c r="G37" s="16">
        <f t="shared" si="0"/>
        <v>62.838274437271401</v>
      </c>
    </row>
    <row r="38" spans="1:7" s="11" customFormat="1" ht="12" customHeight="1" x14ac:dyDescent="0.2">
      <c r="A38" s="13" t="s">
        <v>391</v>
      </c>
      <c r="B38" s="14" t="s">
        <v>10</v>
      </c>
      <c r="C38" s="14">
        <v>20</v>
      </c>
      <c r="D38" s="14">
        <v>1</v>
      </c>
      <c r="E38" s="15">
        <v>10000</v>
      </c>
      <c r="F38" s="16">
        <f>E38*C38*D38</f>
        <v>200000</v>
      </c>
      <c r="G38" s="16">
        <f t="shared" si="0"/>
        <v>118.56278195711585</v>
      </c>
    </row>
    <row r="39" spans="1:7" s="11" customFormat="1" ht="12" customHeight="1" x14ac:dyDescent="0.2">
      <c r="A39" s="13" t="s">
        <v>392</v>
      </c>
      <c r="B39" s="14" t="s">
        <v>10</v>
      </c>
      <c r="C39" s="14">
        <v>40</v>
      </c>
      <c r="D39" s="14">
        <v>1</v>
      </c>
      <c r="E39" s="15">
        <v>1000</v>
      </c>
      <c r="F39" s="16">
        <f>E39*C39*D39</f>
        <v>40000</v>
      </c>
      <c r="G39" s="16">
        <f t="shared" si="0"/>
        <v>23.712556391423171</v>
      </c>
    </row>
    <row r="40" spans="1:7" s="11" customFormat="1" ht="12" customHeight="1" x14ac:dyDescent="0.2">
      <c r="A40" s="13" t="s">
        <v>25</v>
      </c>
      <c r="B40" s="14" t="s">
        <v>10</v>
      </c>
      <c r="C40" s="14">
        <v>20</v>
      </c>
      <c r="D40" s="14">
        <v>1</v>
      </c>
      <c r="E40" s="15">
        <v>5000</v>
      </c>
      <c r="F40" s="16">
        <f>E40*C40*D40</f>
        <v>100000</v>
      </c>
      <c r="G40" s="16">
        <f t="shared" si="0"/>
        <v>59.281390978557923</v>
      </c>
    </row>
    <row r="41" spans="1:7" s="11" customFormat="1" ht="12" customHeight="1" x14ac:dyDescent="0.2">
      <c r="A41" s="25" t="s">
        <v>66</v>
      </c>
      <c r="B41" s="26"/>
      <c r="C41" s="26"/>
      <c r="D41" s="26"/>
      <c r="E41" s="27"/>
      <c r="F41" s="28">
        <f>SUM(F19:F40)</f>
        <v>13613000</v>
      </c>
      <c r="G41" s="28">
        <f>SUM(G19:G40)</f>
        <v>8069.9757539110915</v>
      </c>
    </row>
    <row r="42" spans="1:7" s="11" customFormat="1" ht="12" customHeight="1" x14ac:dyDescent="0.2">
      <c r="A42" s="9" t="s">
        <v>393</v>
      </c>
      <c r="B42" s="10"/>
      <c r="C42" s="9"/>
      <c r="D42" s="9"/>
      <c r="E42" s="9"/>
      <c r="F42" s="9"/>
      <c r="G42" s="9"/>
    </row>
    <row r="43" spans="1:7" s="11" customFormat="1" ht="12" customHeight="1" x14ac:dyDescent="0.2">
      <c r="A43" s="13" t="s">
        <v>394</v>
      </c>
      <c r="B43" s="14" t="s">
        <v>10</v>
      </c>
      <c r="C43" s="14">
        <v>2</v>
      </c>
      <c r="D43" s="14">
        <v>25</v>
      </c>
      <c r="E43" s="15">
        <v>60000</v>
      </c>
      <c r="F43" s="16">
        <f>E43*D43*C43</f>
        <v>3000000</v>
      </c>
      <c r="G43" s="16">
        <f>F43/$F$1</f>
        <v>1778.4417293567378</v>
      </c>
    </row>
    <row r="44" spans="1:7" s="11" customFormat="1" ht="12" customHeight="1" x14ac:dyDescent="0.2">
      <c r="A44" s="13" t="s">
        <v>395</v>
      </c>
      <c r="B44" s="14" t="s">
        <v>10</v>
      </c>
      <c r="C44" s="14">
        <v>6</v>
      </c>
      <c r="D44" s="14">
        <v>25</v>
      </c>
      <c r="E44" s="15">
        <v>50000</v>
      </c>
      <c r="F44" s="16">
        <f t="shared" ref="F44:F51" si="2">E44*D44*C44</f>
        <v>7500000</v>
      </c>
      <c r="G44" s="16">
        <f t="shared" ref="G44:G51" si="3">F44/$F$1</f>
        <v>4446.1043233918444</v>
      </c>
    </row>
    <row r="45" spans="1:7" s="11" customFormat="1" ht="12" customHeight="1" x14ac:dyDescent="0.2">
      <c r="A45" s="13" t="s">
        <v>396</v>
      </c>
      <c r="B45" s="14" t="s">
        <v>10</v>
      </c>
      <c r="C45" s="14">
        <v>12</v>
      </c>
      <c r="D45" s="14">
        <v>25</v>
      </c>
      <c r="E45" s="15">
        <v>50000</v>
      </c>
      <c r="F45" s="16">
        <f t="shared" si="2"/>
        <v>15000000</v>
      </c>
      <c r="G45" s="16">
        <f t="shared" si="3"/>
        <v>8892.2086467836889</v>
      </c>
    </row>
    <row r="46" spans="1:7" s="29" customFormat="1" ht="12" customHeight="1" x14ac:dyDescent="0.2">
      <c r="A46" s="13" t="s">
        <v>206</v>
      </c>
      <c r="B46" s="30" t="s">
        <v>10</v>
      </c>
      <c r="C46" s="30">
        <v>1</v>
      </c>
      <c r="D46" s="30">
        <v>4</v>
      </c>
      <c r="E46" s="31">
        <v>60000</v>
      </c>
      <c r="F46" s="16">
        <f t="shared" si="2"/>
        <v>240000</v>
      </c>
      <c r="G46" s="24">
        <f>F46/$F$1</f>
        <v>142.27533834853901</v>
      </c>
    </row>
    <row r="47" spans="1:7" s="11" customFormat="1" ht="12" customHeight="1" x14ac:dyDescent="0.2">
      <c r="A47" s="13" t="s">
        <v>26</v>
      </c>
      <c r="B47" s="14" t="s">
        <v>10</v>
      </c>
      <c r="C47" s="14">
        <v>3</v>
      </c>
      <c r="D47" s="14">
        <v>8</v>
      </c>
      <c r="E47" s="15">
        <v>60000</v>
      </c>
      <c r="F47" s="16">
        <f t="shared" si="2"/>
        <v>1440000</v>
      </c>
      <c r="G47" s="16">
        <f>F47/$F$1</f>
        <v>853.65203009123411</v>
      </c>
    </row>
    <row r="48" spans="1:7" s="11" customFormat="1" ht="12" customHeight="1" x14ac:dyDescent="0.2">
      <c r="A48" s="13" t="s">
        <v>27</v>
      </c>
      <c r="B48" s="14" t="s">
        <v>10</v>
      </c>
      <c r="C48" s="14">
        <v>3</v>
      </c>
      <c r="D48" s="14">
        <v>8</v>
      </c>
      <c r="E48" s="15">
        <v>10000</v>
      </c>
      <c r="F48" s="16">
        <f t="shared" si="2"/>
        <v>240000</v>
      </c>
      <c r="G48" s="16">
        <f>F48/$F$1</f>
        <v>142.27533834853901</v>
      </c>
    </row>
    <row r="49" spans="1:8" s="11" customFormat="1" ht="12" customHeight="1" x14ac:dyDescent="0.2">
      <c r="A49" s="13" t="s">
        <v>397</v>
      </c>
      <c r="B49" s="14" t="s">
        <v>10</v>
      </c>
      <c r="C49" s="14">
        <v>3</v>
      </c>
      <c r="D49" s="14">
        <v>25</v>
      </c>
      <c r="E49" s="15">
        <v>10000</v>
      </c>
      <c r="F49" s="16">
        <f t="shared" si="2"/>
        <v>750000</v>
      </c>
      <c r="G49" s="16">
        <f t="shared" si="3"/>
        <v>444.61043233918446</v>
      </c>
    </row>
    <row r="50" spans="1:8" s="11" customFormat="1" ht="12" customHeight="1" x14ac:dyDescent="0.2">
      <c r="A50" s="13" t="s">
        <v>398</v>
      </c>
      <c r="B50" s="14" t="s">
        <v>10</v>
      </c>
      <c r="C50" s="14">
        <v>6</v>
      </c>
      <c r="D50" s="14">
        <v>10</v>
      </c>
      <c r="E50" s="15">
        <v>5000</v>
      </c>
      <c r="F50" s="16">
        <f t="shared" si="2"/>
        <v>300000</v>
      </c>
      <c r="G50" s="16">
        <f>F50/$F$1</f>
        <v>177.84417293567378</v>
      </c>
    </row>
    <row r="51" spans="1:8" s="11" customFormat="1" ht="12" customHeight="1" x14ac:dyDescent="0.2">
      <c r="A51" s="13" t="s">
        <v>91</v>
      </c>
      <c r="B51" s="14" t="s">
        <v>10</v>
      </c>
      <c r="C51" s="14">
        <v>1</v>
      </c>
      <c r="D51" s="14">
        <v>25</v>
      </c>
      <c r="E51" s="15">
        <v>12000</v>
      </c>
      <c r="F51" s="16">
        <f t="shared" si="2"/>
        <v>300000</v>
      </c>
      <c r="G51" s="16">
        <f t="shared" si="3"/>
        <v>177.84417293567378</v>
      </c>
    </row>
    <row r="52" spans="1:8" s="29" customFormat="1" ht="12" customHeight="1" x14ac:dyDescent="0.2">
      <c r="A52" s="25" t="s">
        <v>66</v>
      </c>
      <c r="B52" s="26"/>
      <c r="C52" s="26"/>
      <c r="D52" s="26"/>
      <c r="E52" s="27"/>
      <c r="F52" s="28">
        <f>SUM(F43:F51)</f>
        <v>28770000</v>
      </c>
      <c r="G52" s="28">
        <f>SUM(G43:G51)</f>
        <v>17055.256184531117</v>
      </c>
    </row>
    <row r="53" spans="1:8" s="11" customFormat="1" ht="12" customHeight="1" x14ac:dyDescent="0.2">
      <c r="A53" s="9" t="s">
        <v>399</v>
      </c>
      <c r="B53" s="9"/>
      <c r="C53" s="9"/>
      <c r="D53" s="9"/>
      <c r="E53" s="9"/>
      <c r="F53" s="9"/>
      <c r="G53" s="9"/>
    </row>
    <row r="54" spans="1:8" s="11" customFormat="1" ht="12" customHeight="1" x14ac:dyDescent="0.2">
      <c r="A54" s="79" t="s">
        <v>400</v>
      </c>
      <c r="B54" s="79"/>
      <c r="C54" s="79"/>
      <c r="D54" s="79"/>
      <c r="E54" s="79"/>
      <c r="F54" s="79"/>
      <c r="G54" s="23"/>
    </row>
    <row r="55" spans="1:8" s="11" customFormat="1" ht="12" customHeight="1" x14ac:dyDescent="0.2">
      <c r="A55" s="13" t="s">
        <v>401</v>
      </c>
      <c r="B55" s="14" t="s">
        <v>402</v>
      </c>
      <c r="C55" s="14">
        <v>1</v>
      </c>
      <c r="D55" s="14">
        <v>30</v>
      </c>
      <c r="E55" s="15">
        <v>200000</v>
      </c>
      <c r="F55" s="16">
        <f>E55*D55*C55</f>
        <v>6000000</v>
      </c>
      <c r="G55" s="16">
        <f>F55/$F$1</f>
        <v>3556.8834587134756</v>
      </c>
    </row>
    <row r="56" spans="1:8" s="11" customFormat="1" ht="12" customHeight="1" x14ac:dyDescent="0.2">
      <c r="A56" s="13" t="s">
        <v>403</v>
      </c>
      <c r="B56" s="14" t="s">
        <v>402</v>
      </c>
      <c r="C56" s="14">
        <v>1</v>
      </c>
      <c r="D56" s="14">
        <v>30</v>
      </c>
      <c r="E56" s="15">
        <v>100000</v>
      </c>
      <c r="F56" s="16">
        <f>E56*D56*C56</f>
        <v>3000000</v>
      </c>
      <c r="G56" s="16">
        <f>F56/$F$1</f>
        <v>1778.4417293567378</v>
      </c>
    </row>
    <row r="57" spans="1:8" s="29" customFormat="1" ht="12" customHeight="1" x14ac:dyDescent="0.2">
      <c r="A57" s="13" t="s">
        <v>404</v>
      </c>
      <c r="B57" s="30" t="s">
        <v>386</v>
      </c>
      <c r="C57" s="30">
        <v>18</v>
      </c>
      <c r="D57" s="30">
        <v>1</v>
      </c>
      <c r="E57" s="31">
        <v>421718</v>
      </c>
      <c r="F57" s="16">
        <f>E57*D57*C57</f>
        <v>7590924</v>
      </c>
      <c r="G57" s="24">
        <f>F57/$F$1</f>
        <v>4500.0053353251888</v>
      </c>
      <c r="H57" s="62"/>
    </row>
    <row r="58" spans="1:8" s="29" customFormat="1" ht="12" customHeight="1" x14ac:dyDescent="0.2">
      <c r="A58" s="13" t="s">
        <v>388</v>
      </c>
      <c r="B58" s="30" t="s">
        <v>386</v>
      </c>
      <c r="C58" s="30">
        <v>5</v>
      </c>
      <c r="D58" s="30">
        <v>1</v>
      </c>
      <c r="E58" s="31" t="s">
        <v>15</v>
      </c>
      <c r="F58" s="16">
        <v>0</v>
      </c>
      <c r="G58" s="24">
        <v>0</v>
      </c>
      <c r="H58" s="62"/>
    </row>
    <row r="59" spans="1:8" s="11" customFormat="1" ht="12" customHeight="1" x14ac:dyDescent="0.2">
      <c r="A59" s="33" t="s">
        <v>28</v>
      </c>
      <c r="B59" s="34"/>
      <c r="C59" s="34"/>
      <c r="D59" s="34"/>
      <c r="E59" s="34"/>
      <c r="F59" s="35"/>
      <c r="G59" s="23"/>
    </row>
    <row r="60" spans="1:8" s="11" customFormat="1" ht="12" customHeight="1" x14ac:dyDescent="0.2">
      <c r="A60" s="13" t="s">
        <v>29</v>
      </c>
      <c r="B60" s="14" t="s">
        <v>30</v>
      </c>
      <c r="C60" s="14">
        <v>1000</v>
      </c>
      <c r="D60" s="14">
        <v>1</v>
      </c>
      <c r="E60" s="15">
        <v>2200</v>
      </c>
      <c r="F60" s="16">
        <f>E60*D60*C60</f>
        <v>2200000</v>
      </c>
      <c r="G60" s="16">
        <f>F60/$F$1</f>
        <v>1304.1906015282743</v>
      </c>
    </row>
    <row r="61" spans="1:8" s="11" customFormat="1" ht="12" customHeight="1" x14ac:dyDescent="0.2">
      <c r="A61" s="13" t="s">
        <v>31</v>
      </c>
      <c r="B61" s="14" t="s">
        <v>30</v>
      </c>
      <c r="C61" s="14">
        <v>320</v>
      </c>
      <c r="D61" s="14">
        <v>1</v>
      </c>
      <c r="E61" s="15">
        <v>2200</v>
      </c>
      <c r="F61" s="16">
        <f>E61*D61*C61</f>
        <v>704000</v>
      </c>
      <c r="G61" s="16">
        <f>F61/$F$1</f>
        <v>417.34099248904778</v>
      </c>
    </row>
    <row r="62" spans="1:8" s="11" customFormat="1" ht="12" customHeight="1" x14ac:dyDescent="0.2">
      <c r="A62" s="13" t="s">
        <v>405</v>
      </c>
      <c r="B62" s="14" t="s">
        <v>30</v>
      </c>
      <c r="C62" s="14">
        <v>160</v>
      </c>
      <c r="D62" s="14">
        <v>1</v>
      </c>
      <c r="E62" s="15">
        <v>2200</v>
      </c>
      <c r="F62" s="16">
        <f>E62*D62*C62</f>
        <v>352000</v>
      </c>
      <c r="G62" s="16">
        <f>F62/$F$1</f>
        <v>208.67049624452389</v>
      </c>
    </row>
    <row r="63" spans="1:8" s="11" customFormat="1" ht="12" customHeight="1" x14ac:dyDescent="0.2">
      <c r="A63" s="33" t="s">
        <v>406</v>
      </c>
      <c r="B63" s="34"/>
      <c r="C63" s="34"/>
      <c r="D63" s="34"/>
      <c r="E63" s="34"/>
      <c r="F63" s="35"/>
      <c r="G63" s="23"/>
    </row>
    <row r="64" spans="1:8" s="11" customFormat="1" ht="12" customHeight="1" x14ac:dyDescent="0.2">
      <c r="A64" s="13" t="s">
        <v>407</v>
      </c>
      <c r="B64" s="14" t="s">
        <v>24</v>
      </c>
      <c r="C64" s="14">
        <v>5</v>
      </c>
      <c r="D64" s="14">
        <v>1</v>
      </c>
      <c r="E64" s="15">
        <v>15000</v>
      </c>
      <c r="F64" s="16">
        <f>E64*D64*C64</f>
        <v>75000</v>
      </c>
      <c r="G64" s="16">
        <f>F64/$F$1</f>
        <v>44.461043233918446</v>
      </c>
    </row>
    <row r="65" spans="1:8" s="11" customFormat="1" ht="12" customHeight="1" x14ac:dyDescent="0.2">
      <c r="A65" s="43" t="s">
        <v>408</v>
      </c>
      <c r="B65" s="43"/>
      <c r="C65" s="43"/>
      <c r="D65" s="43"/>
      <c r="E65" s="43"/>
      <c r="F65" s="43"/>
      <c r="G65" s="36"/>
    </row>
    <row r="66" spans="1:8" s="11" customFormat="1" ht="12" customHeight="1" x14ac:dyDescent="0.2">
      <c r="A66" s="22" t="s">
        <v>32</v>
      </c>
      <c r="B66" s="14" t="s">
        <v>386</v>
      </c>
      <c r="C66" s="14">
        <v>20</v>
      </c>
      <c r="D66" s="14">
        <v>1</v>
      </c>
      <c r="E66" s="15" t="s">
        <v>33</v>
      </c>
      <c r="F66" s="16">
        <v>0</v>
      </c>
      <c r="G66" s="16">
        <v>0</v>
      </c>
    </row>
    <row r="67" spans="1:8" s="11" customFormat="1" ht="12" customHeight="1" x14ac:dyDescent="0.2">
      <c r="A67" s="22" t="s">
        <v>34</v>
      </c>
      <c r="B67" s="14" t="s">
        <v>386</v>
      </c>
      <c r="C67" s="14">
        <v>20</v>
      </c>
      <c r="D67" s="14">
        <v>1</v>
      </c>
      <c r="E67" s="15" t="s">
        <v>33</v>
      </c>
      <c r="F67" s="16">
        <v>0</v>
      </c>
      <c r="G67" s="16">
        <v>0</v>
      </c>
    </row>
    <row r="68" spans="1:8" s="11" customFormat="1" ht="12" customHeight="1" x14ac:dyDescent="0.2">
      <c r="A68" s="22" t="s">
        <v>35</v>
      </c>
      <c r="B68" s="14" t="s">
        <v>386</v>
      </c>
      <c r="C68" s="14">
        <v>4</v>
      </c>
      <c r="D68" s="14">
        <v>1</v>
      </c>
      <c r="E68" s="15" t="s">
        <v>36</v>
      </c>
      <c r="F68" s="16">
        <v>0</v>
      </c>
      <c r="G68" s="16">
        <v>0</v>
      </c>
    </row>
    <row r="69" spans="1:8" s="11" customFormat="1" ht="12" customHeight="1" x14ac:dyDescent="0.2">
      <c r="A69" s="22" t="s">
        <v>409</v>
      </c>
      <c r="B69" s="14" t="s">
        <v>386</v>
      </c>
      <c r="C69" s="14">
        <v>6</v>
      </c>
      <c r="D69" s="14">
        <v>1</v>
      </c>
      <c r="E69" s="15">
        <v>5000</v>
      </c>
      <c r="F69" s="16">
        <f>E69*D69*C69</f>
        <v>30000</v>
      </c>
      <c r="G69" s="16">
        <f>F69/$F$1</f>
        <v>17.784417293567376</v>
      </c>
    </row>
    <row r="70" spans="1:8" s="11" customFormat="1" ht="12" customHeight="1" x14ac:dyDescent="0.2">
      <c r="A70" s="22" t="s">
        <v>410</v>
      </c>
      <c r="B70" s="14" t="s">
        <v>386</v>
      </c>
      <c r="C70" s="14">
        <v>6</v>
      </c>
      <c r="D70" s="14">
        <v>1</v>
      </c>
      <c r="E70" s="15">
        <v>5000</v>
      </c>
      <c r="F70" s="16">
        <f>E70*D70*C70</f>
        <v>30000</v>
      </c>
      <c r="G70" s="16">
        <f>F70/$F$1</f>
        <v>17.784417293567376</v>
      </c>
    </row>
    <row r="71" spans="1:8" s="11" customFormat="1" ht="12" customHeight="1" x14ac:dyDescent="0.2">
      <c r="A71" s="13" t="s">
        <v>84</v>
      </c>
      <c r="B71" s="14" t="s">
        <v>386</v>
      </c>
      <c r="C71" s="14">
        <v>80</v>
      </c>
      <c r="D71" s="14">
        <v>1</v>
      </c>
      <c r="E71" s="15">
        <v>10000</v>
      </c>
      <c r="F71" s="16">
        <f>E71*D71*C71</f>
        <v>800000</v>
      </c>
      <c r="G71" s="16">
        <f>F71/$F$1</f>
        <v>474.25112782846338</v>
      </c>
    </row>
    <row r="72" spans="1:8" s="11" customFormat="1" ht="12" customHeight="1" x14ac:dyDescent="0.2">
      <c r="A72" s="13" t="s">
        <v>85</v>
      </c>
      <c r="B72" s="14" t="s">
        <v>386</v>
      </c>
      <c r="C72" s="14">
        <v>6</v>
      </c>
      <c r="D72" s="14">
        <v>1</v>
      </c>
      <c r="E72" s="15">
        <v>10000</v>
      </c>
      <c r="F72" s="16">
        <f>E72*D72*C72</f>
        <v>60000</v>
      </c>
      <c r="G72" s="16">
        <f>F72/$F$1</f>
        <v>35.568834587134752</v>
      </c>
    </row>
    <row r="73" spans="1:8" s="11" customFormat="1" ht="12" customHeight="1" x14ac:dyDescent="0.2">
      <c r="A73" s="58" t="s">
        <v>411</v>
      </c>
      <c r="B73" s="58"/>
      <c r="C73" s="58"/>
      <c r="D73" s="58"/>
      <c r="E73" s="58"/>
      <c r="F73" s="58"/>
      <c r="G73" s="37"/>
    </row>
    <row r="74" spans="1:8" s="11" customFormat="1" ht="12" customHeight="1" x14ac:dyDescent="0.2">
      <c r="A74" s="13" t="s">
        <v>114</v>
      </c>
      <c r="B74" s="14" t="s">
        <v>386</v>
      </c>
      <c r="C74" s="14">
        <v>6</v>
      </c>
      <c r="D74" s="14">
        <v>1</v>
      </c>
      <c r="E74" s="15">
        <v>833735</v>
      </c>
      <c r="F74" s="16">
        <f t="shared" ref="F74:F80" si="4">E74*C74*D74</f>
        <v>5002410</v>
      </c>
      <c r="G74" s="16">
        <f t="shared" ref="G74:G80" si="5">F74/$F$1</f>
        <v>2965.4982304504797</v>
      </c>
      <c r="H74" s="53"/>
    </row>
    <row r="75" spans="1:8" s="11" customFormat="1" ht="12" customHeight="1" x14ac:dyDescent="0.2">
      <c r="A75" s="13" t="s">
        <v>285</v>
      </c>
      <c r="B75" s="14" t="s">
        <v>264</v>
      </c>
      <c r="C75" s="14">
        <v>2</v>
      </c>
      <c r="D75" s="14">
        <v>1</v>
      </c>
      <c r="E75" s="15">
        <v>22250</v>
      </c>
      <c r="F75" s="16">
        <f t="shared" si="4"/>
        <v>44500</v>
      </c>
      <c r="G75" s="16">
        <f t="shared" si="5"/>
        <v>26.380218985458278</v>
      </c>
      <c r="H75" s="53"/>
    </row>
    <row r="76" spans="1:8" s="11" customFormat="1" ht="12" customHeight="1" x14ac:dyDescent="0.2">
      <c r="A76" s="13" t="s">
        <v>286</v>
      </c>
      <c r="B76" s="14" t="s">
        <v>386</v>
      </c>
      <c r="C76" s="14">
        <v>2</v>
      </c>
      <c r="D76" s="14">
        <v>1</v>
      </c>
      <c r="E76" s="15">
        <v>51298</v>
      </c>
      <c r="F76" s="16">
        <f t="shared" si="4"/>
        <v>102596</v>
      </c>
      <c r="G76" s="16">
        <f t="shared" si="5"/>
        <v>60.820335888361285</v>
      </c>
      <c r="H76" s="53"/>
    </row>
    <row r="77" spans="1:8" s="11" customFormat="1" ht="12" customHeight="1" x14ac:dyDescent="0.2">
      <c r="A77" s="13" t="s">
        <v>287</v>
      </c>
      <c r="B77" s="14" t="s">
        <v>386</v>
      </c>
      <c r="C77" s="14">
        <v>2</v>
      </c>
      <c r="D77" s="14">
        <v>1</v>
      </c>
      <c r="E77" s="15">
        <v>51298</v>
      </c>
      <c r="F77" s="16">
        <f t="shared" si="4"/>
        <v>102596</v>
      </c>
      <c r="G77" s="16">
        <f t="shared" si="5"/>
        <v>60.820335888361285</v>
      </c>
      <c r="H77" s="53"/>
    </row>
    <row r="78" spans="1:8" s="11" customFormat="1" ht="12" customHeight="1" x14ac:dyDescent="0.2">
      <c r="A78" s="13" t="s">
        <v>288</v>
      </c>
      <c r="B78" s="14" t="s">
        <v>386</v>
      </c>
      <c r="C78" s="14">
        <v>2</v>
      </c>
      <c r="D78" s="14">
        <v>1</v>
      </c>
      <c r="E78" s="15">
        <v>51298</v>
      </c>
      <c r="F78" s="16">
        <f t="shared" si="4"/>
        <v>102596</v>
      </c>
      <c r="G78" s="16">
        <f t="shared" si="5"/>
        <v>60.820335888361285</v>
      </c>
      <c r="H78" s="53"/>
    </row>
    <row r="79" spans="1:8" s="11" customFormat="1" ht="12" customHeight="1" x14ac:dyDescent="0.2">
      <c r="A79" s="13" t="s">
        <v>46</v>
      </c>
      <c r="B79" s="14" t="s">
        <v>19</v>
      </c>
      <c r="C79" s="14">
        <v>24</v>
      </c>
      <c r="D79" s="14">
        <v>1</v>
      </c>
      <c r="E79" s="15">
        <v>157098</v>
      </c>
      <c r="F79" s="16">
        <f t="shared" si="4"/>
        <v>3770352</v>
      </c>
      <c r="G79" s="16">
        <f t="shared" si="5"/>
        <v>2235.1171103878783</v>
      </c>
      <c r="H79" s="53"/>
    </row>
    <row r="80" spans="1:8" s="11" customFormat="1" ht="12" customHeight="1" x14ac:dyDescent="0.2">
      <c r="A80" s="13" t="s">
        <v>47</v>
      </c>
      <c r="B80" s="14" t="s">
        <v>19</v>
      </c>
      <c r="C80" s="14">
        <v>24</v>
      </c>
      <c r="D80" s="14">
        <v>1</v>
      </c>
      <c r="E80" s="15">
        <v>51365</v>
      </c>
      <c r="F80" s="16">
        <f t="shared" si="4"/>
        <v>1232760</v>
      </c>
      <c r="G80" s="16">
        <f t="shared" si="5"/>
        <v>730.79727542727062</v>
      </c>
      <c r="H80" s="53"/>
    </row>
    <row r="81" spans="1:7" s="11" customFormat="1" ht="12" customHeight="1" x14ac:dyDescent="0.2">
      <c r="A81" s="13" t="s">
        <v>48</v>
      </c>
      <c r="B81" s="14" t="s">
        <v>386</v>
      </c>
      <c r="C81" s="14">
        <v>4</v>
      </c>
      <c r="D81" s="14">
        <v>7</v>
      </c>
      <c r="E81" s="15">
        <v>3500</v>
      </c>
      <c r="F81" s="16">
        <f>E81*C81*D81</f>
        <v>98000</v>
      </c>
      <c r="G81" s="16">
        <f>F81/$F$1</f>
        <v>58.095763158986763</v>
      </c>
    </row>
    <row r="82" spans="1:7" s="11" customFormat="1" ht="12" customHeight="1" x14ac:dyDescent="0.2">
      <c r="A82" s="13" t="s">
        <v>119</v>
      </c>
      <c r="B82" s="14" t="s">
        <v>19</v>
      </c>
      <c r="C82" s="14">
        <v>18</v>
      </c>
      <c r="D82" s="14">
        <v>1</v>
      </c>
      <c r="E82" s="15">
        <v>3000</v>
      </c>
      <c r="F82" s="16">
        <f>E82*C82*D82</f>
        <v>54000</v>
      </c>
      <c r="G82" s="16">
        <f t="shared" ref="G82:G84" si="6">F82/$F$1</f>
        <v>32.011951128421281</v>
      </c>
    </row>
    <row r="83" spans="1:7" s="11" customFormat="1" ht="12" customHeight="1" x14ac:dyDescent="0.2">
      <c r="A83" s="13" t="s">
        <v>412</v>
      </c>
      <c r="B83" s="14" t="s">
        <v>386</v>
      </c>
      <c r="C83" s="14">
        <v>6</v>
      </c>
      <c r="D83" s="14">
        <v>1</v>
      </c>
      <c r="E83" s="15">
        <v>5000</v>
      </c>
      <c r="F83" s="16">
        <f>E83*C83*D83</f>
        <v>30000</v>
      </c>
      <c r="G83" s="16">
        <f t="shared" si="6"/>
        <v>17.784417293567376</v>
      </c>
    </row>
    <row r="84" spans="1:7" s="11" customFormat="1" ht="12" customHeight="1" x14ac:dyDescent="0.2">
      <c r="A84" s="13" t="s">
        <v>49</v>
      </c>
      <c r="B84" s="14" t="s">
        <v>386</v>
      </c>
      <c r="C84" s="14">
        <v>6</v>
      </c>
      <c r="D84" s="14">
        <v>1</v>
      </c>
      <c r="E84" s="15">
        <v>11000</v>
      </c>
      <c r="F84" s="16">
        <f>E84*C84*D84</f>
        <v>66000</v>
      </c>
      <c r="G84" s="16">
        <f t="shared" si="6"/>
        <v>39.125718045848231</v>
      </c>
    </row>
    <row r="85" spans="1:7" s="11" customFormat="1" ht="12" customHeight="1" x14ac:dyDescent="0.2">
      <c r="A85" s="13" t="s">
        <v>121</v>
      </c>
      <c r="B85" s="14" t="s">
        <v>19</v>
      </c>
      <c r="C85" s="14">
        <v>70</v>
      </c>
      <c r="D85" s="14">
        <v>1</v>
      </c>
      <c r="E85" s="15" t="s">
        <v>20</v>
      </c>
      <c r="F85" s="16">
        <v>0</v>
      </c>
      <c r="G85" s="16">
        <v>0</v>
      </c>
    </row>
    <row r="86" spans="1:7" s="11" customFormat="1" ht="12" customHeight="1" x14ac:dyDescent="0.2">
      <c r="A86" s="13" t="s">
        <v>413</v>
      </c>
      <c r="B86" s="14" t="s">
        <v>19</v>
      </c>
      <c r="C86" s="14">
        <v>6</v>
      </c>
      <c r="D86" s="14">
        <v>1</v>
      </c>
      <c r="E86" s="15" t="s">
        <v>33</v>
      </c>
      <c r="F86" s="16">
        <v>0</v>
      </c>
      <c r="G86" s="16">
        <f t="shared" ref="G86:G87" si="7">F86/$F$1</f>
        <v>0</v>
      </c>
    </row>
    <row r="87" spans="1:7" s="11" customFormat="1" ht="12" customHeight="1" x14ac:dyDescent="0.2">
      <c r="A87" s="22" t="s">
        <v>298</v>
      </c>
      <c r="B87" s="14" t="s">
        <v>386</v>
      </c>
      <c r="C87" s="14">
        <v>12</v>
      </c>
      <c r="D87" s="14">
        <v>1</v>
      </c>
      <c r="E87" s="15">
        <v>5000</v>
      </c>
      <c r="F87" s="16">
        <f>E87*C87*D87</f>
        <v>60000</v>
      </c>
      <c r="G87" s="16">
        <f t="shared" si="7"/>
        <v>35.568834587134752</v>
      </c>
    </row>
    <row r="88" spans="1:7" s="11" customFormat="1" ht="12" customHeight="1" x14ac:dyDescent="0.2">
      <c r="A88" s="43" t="s">
        <v>414</v>
      </c>
      <c r="B88" s="43"/>
      <c r="C88" s="43"/>
      <c r="D88" s="43"/>
      <c r="E88" s="43"/>
      <c r="F88" s="43"/>
      <c r="G88" s="37"/>
    </row>
    <row r="89" spans="1:7" s="11" customFormat="1" ht="12" customHeight="1" x14ac:dyDescent="0.2">
      <c r="A89" s="13" t="s">
        <v>37</v>
      </c>
      <c r="B89" s="14" t="s">
        <v>386</v>
      </c>
      <c r="C89" s="14">
        <v>6</v>
      </c>
      <c r="D89" s="14">
        <v>1</v>
      </c>
      <c r="E89" s="15">
        <v>13000</v>
      </c>
      <c r="F89" s="16">
        <f>E89*C89*D89</f>
        <v>78000</v>
      </c>
      <c r="G89" s="16">
        <f t="shared" ref="G89:G94" si="8">F89/$F$1</f>
        <v>46.239484963275181</v>
      </c>
    </row>
    <row r="90" spans="1:7" s="11" customFormat="1" ht="12" customHeight="1" x14ac:dyDescent="0.2">
      <c r="A90" s="13" t="s">
        <v>38</v>
      </c>
      <c r="B90" s="14" t="s">
        <v>386</v>
      </c>
      <c r="C90" s="14">
        <v>24</v>
      </c>
      <c r="D90" s="14">
        <v>1</v>
      </c>
      <c r="E90" s="15">
        <v>5000</v>
      </c>
      <c r="F90" s="16">
        <f>E90*C90*D90</f>
        <v>120000</v>
      </c>
      <c r="G90" s="16">
        <f t="shared" si="8"/>
        <v>71.137669174269504</v>
      </c>
    </row>
    <row r="91" spans="1:7" s="11" customFormat="1" ht="12" customHeight="1" x14ac:dyDescent="0.2">
      <c r="A91" s="13" t="s">
        <v>39</v>
      </c>
      <c r="B91" s="14" t="s">
        <v>386</v>
      </c>
      <c r="C91" s="14">
        <v>20</v>
      </c>
      <c r="D91" s="14">
        <v>1</v>
      </c>
      <c r="E91" s="15">
        <v>30000</v>
      </c>
      <c r="F91" s="16">
        <f>E91*C91*D91</f>
        <v>600000</v>
      </c>
      <c r="G91" s="16">
        <f t="shared" si="8"/>
        <v>355.68834587134756</v>
      </c>
    </row>
    <row r="92" spans="1:7" s="11" customFormat="1" ht="12" customHeight="1" x14ac:dyDescent="0.2">
      <c r="A92" s="13" t="s">
        <v>40</v>
      </c>
      <c r="B92" s="14" t="s">
        <v>386</v>
      </c>
      <c r="C92" s="14">
        <v>21</v>
      </c>
      <c r="D92" s="14">
        <v>1</v>
      </c>
      <c r="E92" s="15" t="s">
        <v>20</v>
      </c>
      <c r="F92" s="16">
        <v>0</v>
      </c>
      <c r="G92" s="16">
        <v>0</v>
      </c>
    </row>
    <row r="93" spans="1:7" s="11" customFormat="1" ht="12" customHeight="1" x14ac:dyDescent="0.2">
      <c r="A93" s="13" t="s">
        <v>41</v>
      </c>
      <c r="B93" s="14" t="s">
        <v>386</v>
      </c>
      <c r="C93" s="14">
        <v>20</v>
      </c>
      <c r="D93" s="14">
        <v>1</v>
      </c>
      <c r="E93" s="15">
        <v>15000</v>
      </c>
      <c r="F93" s="16">
        <f>E93*D93*C93</f>
        <v>300000</v>
      </c>
      <c r="G93" s="16">
        <f t="shared" si="8"/>
        <v>177.84417293567378</v>
      </c>
    </row>
    <row r="94" spans="1:7" s="11" customFormat="1" ht="12" customHeight="1" x14ac:dyDescent="0.2">
      <c r="A94" s="13" t="s">
        <v>42</v>
      </c>
      <c r="B94" s="14" t="s">
        <v>386</v>
      </c>
      <c r="C94" s="14">
        <v>10</v>
      </c>
      <c r="D94" s="14">
        <v>6</v>
      </c>
      <c r="E94" s="15" t="s">
        <v>36</v>
      </c>
      <c r="F94" s="16">
        <v>0</v>
      </c>
      <c r="G94" s="16">
        <f t="shared" si="8"/>
        <v>0</v>
      </c>
    </row>
    <row r="95" spans="1:7" s="11" customFormat="1" ht="12" customHeight="1" x14ac:dyDescent="0.2">
      <c r="A95" s="13" t="s">
        <v>43</v>
      </c>
      <c r="B95" s="14" t="s">
        <v>386</v>
      </c>
      <c r="C95" s="14">
        <v>10</v>
      </c>
      <c r="D95" s="14">
        <v>6</v>
      </c>
      <c r="E95" s="15" t="s">
        <v>20</v>
      </c>
      <c r="F95" s="16">
        <v>0</v>
      </c>
      <c r="G95" s="16">
        <v>0</v>
      </c>
    </row>
    <row r="96" spans="1:7" s="11" customFormat="1" ht="12" customHeight="1" x14ac:dyDescent="0.2">
      <c r="A96" s="13" t="s">
        <v>44</v>
      </c>
      <c r="B96" s="14" t="s">
        <v>386</v>
      </c>
      <c r="C96" s="14">
        <v>6</v>
      </c>
      <c r="D96" s="14">
        <v>1</v>
      </c>
      <c r="E96" s="15" t="s">
        <v>33</v>
      </c>
      <c r="F96" s="16">
        <v>0</v>
      </c>
      <c r="G96" s="16">
        <v>0</v>
      </c>
    </row>
    <row r="97" spans="1:9" s="11" customFormat="1" ht="12" customHeight="1" x14ac:dyDescent="0.2">
      <c r="A97" s="13" t="s">
        <v>45</v>
      </c>
      <c r="B97" s="14" t="s">
        <v>386</v>
      </c>
      <c r="C97" s="14">
        <v>6</v>
      </c>
      <c r="D97" s="14">
        <v>1</v>
      </c>
      <c r="E97" s="15" t="s">
        <v>15</v>
      </c>
      <c r="F97" s="16">
        <v>0</v>
      </c>
      <c r="G97" s="16">
        <v>0</v>
      </c>
    </row>
    <row r="98" spans="1:9" s="29" customFormat="1" ht="12" customHeight="1" x14ac:dyDescent="0.2">
      <c r="A98" s="25" t="s">
        <v>66</v>
      </c>
      <c r="B98" s="26"/>
      <c r="C98" s="26"/>
      <c r="D98" s="26"/>
      <c r="E98" s="27"/>
      <c r="F98" s="28">
        <f>SUM(F55:F97)</f>
        <v>32605734</v>
      </c>
      <c r="G98" s="28">
        <f>SUM(G55:G97)</f>
        <v>19329.132653968598</v>
      </c>
    </row>
    <row r="99" spans="1:9" s="11" customFormat="1" ht="12" customHeight="1" x14ac:dyDescent="0.2">
      <c r="A99" s="9" t="s">
        <v>415</v>
      </c>
      <c r="B99" s="10"/>
      <c r="C99" s="9"/>
      <c r="D99" s="9"/>
      <c r="E99" s="9"/>
      <c r="F99" s="9"/>
      <c r="G99" s="9"/>
    </row>
    <row r="100" spans="1:9" s="11" customFormat="1" ht="12" customHeight="1" x14ac:dyDescent="0.2">
      <c r="A100" s="13" t="s">
        <v>416</v>
      </c>
      <c r="B100" s="14" t="s">
        <v>50</v>
      </c>
      <c r="C100" s="14">
        <v>20</v>
      </c>
      <c r="D100" s="14">
        <v>1</v>
      </c>
      <c r="E100" s="15">
        <v>5300</v>
      </c>
      <c r="F100" s="16">
        <f>E100*D100*C100</f>
        <v>106000</v>
      </c>
      <c r="G100" s="16">
        <f>F100/$F$1</f>
        <v>62.838274437271401</v>
      </c>
    </row>
    <row r="101" spans="1:9" s="29" customFormat="1" ht="12" customHeight="1" x14ac:dyDescent="0.2">
      <c r="A101" s="25" t="s">
        <v>66</v>
      </c>
      <c r="B101" s="26"/>
      <c r="C101" s="26"/>
      <c r="D101" s="26"/>
      <c r="E101" s="27"/>
      <c r="F101" s="28">
        <f>F100</f>
        <v>106000</v>
      </c>
      <c r="G101" s="28">
        <f>G100</f>
        <v>62.838274437271401</v>
      </c>
    </row>
    <row r="102" spans="1:9" s="11" customFormat="1" ht="12" customHeight="1" x14ac:dyDescent="0.2">
      <c r="A102" s="9" t="s">
        <v>417</v>
      </c>
      <c r="B102" s="10"/>
      <c r="C102" s="9"/>
      <c r="D102" s="9"/>
      <c r="E102" s="9"/>
      <c r="F102" s="9"/>
      <c r="G102" s="9"/>
      <c r="H102" s="38"/>
      <c r="I102" s="38"/>
    </row>
    <row r="103" spans="1:9" s="11" customFormat="1" ht="12" customHeight="1" x14ac:dyDescent="0.2">
      <c r="A103" s="13" t="s">
        <v>51</v>
      </c>
      <c r="B103" s="14" t="s">
        <v>14</v>
      </c>
      <c r="C103" s="14">
        <v>1</v>
      </c>
      <c r="D103" s="14">
        <v>1</v>
      </c>
      <c r="E103" s="15">
        <v>150000</v>
      </c>
      <c r="F103" s="16">
        <f>E103*D103*C103</f>
        <v>150000</v>
      </c>
      <c r="G103" s="16">
        <f>F103/$F$1</f>
        <v>88.922086467836891</v>
      </c>
      <c r="H103" s="38" t="s">
        <v>0</v>
      </c>
      <c r="I103" s="38"/>
    </row>
    <row r="104" spans="1:9" s="11" customFormat="1" ht="12" customHeight="1" x14ac:dyDescent="0.2">
      <c r="A104" s="13" t="s">
        <v>52</v>
      </c>
      <c r="B104" s="14" t="s">
        <v>10</v>
      </c>
      <c r="C104" s="14">
        <v>22</v>
      </c>
      <c r="D104" s="14">
        <v>1</v>
      </c>
      <c r="E104" s="15">
        <v>1000</v>
      </c>
      <c r="F104" s="16">
        <f>E104*D104*C104</f>
        <v>22000</v>
      </c>
      <c r="G104" s="16">
        <f>F104/$F$1</f>
        <v>13.041906015282743</v>
      </c>
      <c r="H104" s="38" t="s">
        <v>53</v>
      </c>
    </row>
    <row r="105" spans="1:9" s="11" customFormat="1" ht="12" customHeight="1" x14ac:dyDescent="0.2">
      <c r="A105" s="13" t="s">
        <v>416</v>
      </c>
      <c r="B105" s="14" t="s">
        <v>10</v>
      </c>
      <c r="C105" s="14">
        <v>22</v>
      </c>
      <c r="D105" s="14">
        <v>1</v>
      </c>
      <c r="E105" s="15">
        <v>5300</v>
      </c>
      <c r="F105" s="16">
        <f>E105*D105*C105</f>
        <v>116600</v>
      </c>
      <c r="G105" s="16">
        <f>F105/$F$1</f>
        <v>69.122101880998542</v>
      </c>
      <c r="H105" s="38" t="s">
        <v>54</v>
      </c>
      <c r="I105" s="38"/>
    </row>
    <row r="106" spans="1:9" s="11" customFormat="1" ht="12" customHeight="1" x14ac:dyDescent="0.2">
      <c r="A106" s="13" t="s">
        <v>418</v>
      </c>
      <c r="B106" s="14" t="s">
        <v>10</v>
      </c>
      <c r="C106" s="14">
        <v>22</v>
      </c>
      <c r="D106" s="14">
        <v>1</v>
      </c>
      <c r="E106" s="15">
        <v>18400</v>
      </c>
      <c r="F106" s="16">
        <f>E106*D106*C106</f>
        <v>404800</v>
      </c>
      <c r="G106" s="16">
        <f>F106/$F$1</f>
        <v>239.97107068120249</v>
      </c>
      <c r="I106" s="38"/>
    </row>
    <row r="107" spans="1:9" s="11" customFormat="1" ht="12" customHeight="1" x14ac:dyDescent="0.2">
      <c r="A107" s="13" t="s">
        <v>419</v>
      </c>
      <c r="B107" s="14" t="s">
        <v>10</v>
      </c>
      <c r="C107" s="14">
        <v>10</v>
      </c>
      <c r="D107" s="14">
        <v>1</v>
      </c>
      <c r="E107" s="15">
        <v>60000</v>
      </c>
      <c r="F107" s="16">
        <f>E107*D107*C107</f>
        <v>600000</v>
      </c>
      <c r="G107" s="16">
        <f>F107/$F$1</f>
        <v>355.68834587134756</v>
      </c>
      <c r="H107" s="38" t="s">
        <v>36</v>
      </c>
      <c r="I107" s="38"/>
    </row>
    <row r="108" spans="1:9" s="29" customFormat="1" ht="12" customHeight="1" x14ac:dyDescent="0.2">
      <c r="A108" s="25" t="s">
        <v>66</v>
      </c>
      <c r="B108" s="26"/>
      <c r="C108" s="26"/>
      <c r="D108" s="26"/>
      <c r="E108" s="27"/>
      <c r="F108" s="28">
        <f>SUM(F103:F107)</f>
        <v>1293400</v>
      </c>
      <c r="G108" s="28">
        <f>SUM(G103:G107)</f>
        <v>766.74551091666831</v>
      </c>
    </row>
    <row r="109" spans="1:9" s="41" customFormat="1" ht="21.95" customHeight="1" x14ac:dyDescent="0.2">
      <c r="A109" s="76" t="s">
        <v>420</v>
      </c>
      <c r="B109" s="77"/>
      <c r="C109" s="77"/>
      <c r="D109" s="78"/>
      <c r="E109" s="39"/>
      <c r="F109" s="40">
        <f>SUM(F16+F41+F52+F98+F101+F108)</f>
        <v>77428134</v>
      </c>
      <c r="G109" s="40">
        <f>SUM(G16+G41+G52+G98+G101+G108)</f>
        <v>45900.474843941753</v>
      </c>
    </row>
    <row r="110" spans="1:9" s="11" customFormat="1" ht="12" customHeight="1" x14ac:dyDescent="0.2">
      <c r="A110" s="9" t="s">
        <v>421</v>
      </c>
      <c r="B110" s="10"/>
      <c r="C110" s="9"/>
      <c r="D110" s="9"/>
      <c r="E110" s="9"/>
      <c r="F110" s="9"/>
      <c r="G110" s="9"/>
      <c r="H110" s="38"/>
      <c r="I110" s="38"/>
    </row>
    <row r="111" spans="1:9" s="11" customFormat="1" ht="12" customHeight="1" x14ac:dyDescent="0.2">
      <c r="A111" s="13" t="s">
        <v>55</v>
      </c>
      <c r="B111" s="14"/>
      <c r="C111" s="14"/>
      <c r="D111" s="14"/>
      <c r="E111" s="15"/>
      <c r="F111" s="16">
        <f>F109*10/100</f>
        <v>7742813.4000000004</v>
      </c>
      <c r="G111" s="16">
        <f>F111/$F$1</f>
        <v>4590.0474843941747</v>
      </c>
      <c r="H111" s="38" t="s">
        <v>0</v>
      </c>
      <c r="I111" s="38"/>
    </row>
    <row r="112" spans="1:9" s="41" customFormat="1" ht="21.95" customHeight="1" x14ac:dyDescent="0.2">
      <c r="A112" s="76" t="s">
        <v>422</v>
      </c>
      <c r="B112" s="77"/>
      <c r="C112" s="77"/>
      <c r="D112" s="78"/>
      <c r="E112" s="39"/>
      <c r="F112" s="40">
        <f>F109+F111</f>
        <v>85170947.400000006</v>
      </c>
      <c r="G112" s="40">
        <f>F112/$F$1</f>
        <v>50490.522328335916</v>
      </c>
    </row>
    <row r="113" spans="1:9" s="11" customFormat="1" ht="12" customHeight="1" x14ac:dyDescent="0.2">
      <c r="A113" s="9" t="s">
        <v>56</v>
      </c>
      <c r="B113" s="10"/>
      <c r="C113" s="9"/>
      <c r="D113" s="9"/>
      <c r="E113" s="9"/>
      <c r="F113" s="9"/>
      <c r="G113" s="9"/>
      <c r="H113" s="38"/>
      <c r="I113" s="38"/>
    </row>
    <row r="114" spans="1:9" s="11" customFormat="1" ht="12" customHeight="1" x14ac:dyDescent="0.2">
      <c r="A114" s="32" t="s">
        <v>423</v>
      </c>
      <c r="B114" s="14" t="s">
        <v>10</v>
      </c>
      <c r="C114" s="14">
        <v>1</v>
      </c>
      <c r="D114" s="14">
        <v>30</v>
      </c>
      <c r="E114" s="16">
        <v>86600</v>
      </c>
      <c r="F114" s="16">
        <f>E114*D114*C114</f>
        <v>2598000</v>
      </c>
      <c r="G114" s="16">
        <f>F114/$F$1</f>
        <v>1540.130537622935</v>
      </c>
      <c r="H114" s="38"/>
      <c r="I114" s="38"/>
    </row>
    <row r="115" spans="1:9" s="11" customFormat="1" ht="12" customHeight="1" x14ac:dyDescent="0.2">
      <c r="A115" s="44" t="s">
        <v>127</v>
      </c>
      <c r="B115" s="14" t="s">
        <v>128</v>
      </c>
      <c r="C115" s="14">
        <v>3</v>
      </c>
      <c r="D115" s="14">
        <v>7000</v>
      </c>
      <c r="E115" s="16"/>
      <c r="F115" s="16"/>
      <c r="G115" s="16">
        <f>C115*D115</f>
        <v>21000</v>
      </c>
      <c r="H115" s="38"/>
      <c r="I115" s="38"/>
    </row>
    <row r="116" spans="1:9" s="11" customFormat="1" ht="12" customHeight="1" x14ac:dyDescent="0.2">
      <c r="A116" s="44" t="s">
        <v>132</v>
      </c>
      <c r="B116" s="14" t="s">
        <v>126</v>
      </c>
      <c r="C116" s="14">
        <v>1</v>
      </c>
      <c r="D116" s="14">
        <v>1700</v>
      </c>
      <c r="E116" s="15"/>
      <c r="F116" s="16"/>
      <c r="G116" s="16">
        <f>C116*D116</f>
        <v>1700</v>
      </c>
      <c r="H116" s="38" t="s">
        <v>0</v>
      </c>
      <c r="I116" s="38"/>
    </row>
    <row r="117" spans="1:9" s="29" customFormat="1" ht="12" customHeight="1" x14ac:dyDescent="0.2">
      <c r="A117" s="25" t="s">
        <v>66</v>
      </c>
      <c r="B117" s="26"/>
      <c r="C117" s="26"/>
      <c r="D117" s="26"/>
      <c r="E117" s="27"/>
      <c r="F117" s="28">
        <f>SUM(F114:F116)</f>
        <v>2598000</v>
      </c>
      <c r="G117" s="28">
        <f>SUM(G114:G116)</f>
        <v>24240.130537622936</v>
      </c>
    </row>
    <row r="118" spans="1:9" s="41" customFormat="1" ht="21.95" customHeight="1" x14ac:dyDescent="0.2">
      <c r="A118" s="76" t="s">
        <v>424</v>
      </c>
      <c r="B118" s="77"/>
      <c r="C118" s="77"/>
      <c r="D118" s="78"/>
      <c r="E118" s="39"/>
      <c r="F118" s="40"/>
      <c r="G118" s="40">
        <f>G112+G117</f>
        <v>74730.652865958851</v>
      </c>
    </row>
  </sheetData>
  <mergeCells count="6">
    <mergeCell ref="A118:D118"/>
    <mergeCell ref="A11:F11"/>
    <mergeCell ref="A18:F18"/>
    <mergeCell ref="A54:F54"/>
    <mergeCell ref="A109:D109"/>
    <mergeCell ref="A112:D112"/>
  </mergeCells>
  <dataValidations count="3">
    <dataValidation allowBlank="1" showInputMessage="1" showErrorMessage="1" promptTitle="Survey name:" prompt="Enter the name of the survey or the sites to be surveyed."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dataValidation allowBlank="1" showInputMessage="1" showErrorMessage="1" promptTitle="Planned survey date:" prompt="Please enter expected survey start date as dd/mm/yyyy"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dataValidation allowBlank="1" showInputMessage="1" showErrorMessage="1" promptTitle="Number of survey teams:" prompt="Enter number of expected teams" sqref="IW6:IW8 SS6:SS8 ACO6:ACO8 AMK6:AMK8 AWG6:AWG8 BGC6:BGC8 BPY6:BPY8 BZU6:BZU8 CJQ6:CJQ8 CTM6:CTM8 DDI6:DDI8 DNE6:DNE8 DXA6:DXA8 EGW6:EGW8 EQS6:EQS8 FAO6:FAO8 FKK6:FKK8 FUG6:FUG8 GEC6:GEC8 GNY6:GNY8 GXU6:GXU8 HHQ6:HHQ8 HRM6:HRM8 IBI6:IBI8 ILE6:ILE8 IVA6:IVA8 JEW6:JEW8 JOS6:JOS8 JYO6:JYO8 KIK6:KIK8 KSG6:KSG8 LCC6:LCC8 LLY6:LLY8 LVU6:LVU8 MFQ6:MFQ8 MPM6:MPM8 MZI6:MZI8 NJE6:NJE8 NTA6:NTA8 OCW6:OCW8 OMS6:OMS8 OWO6:OWO8 PGK6:PGK8 PQG6:PQG8 QAC6:QAC8 QJY6:QJY8 QTU6:QTU8 RDQ6:RDQ8 RNM6:RNM8 RXI6:RXI8 SHE6:SHE8 SRA6:SRA8 TAW6:TAW8 TKS6:TKS8 TUO6:TUO8 UEK6:UEK8 UOG6:UOG8 UYC6:UYC8 VHY6:VHY8 VRU6:VRU8 WBQ6:WBQ8 WLM6:WLM8 WVI6:WVI8"/>
  </dataValidations>
  <printOptions horizontalCentered="1"/>
  <pageMargins left="0.23622047244094491" right="0.23622047244094491" top="0.74803149606299213" bottom="0.74803149606299213" header="0.31496062992125984" footer="0.31496062992125984"/>
  <pageSetup paperSize="9" scale="97" fitToHeight="0" orientation="landscape" horizontalDpi="300" verticalDpi="300" r:id="rId1"/>
  <headerFooter alignWithMargins="0">
    <oddFooter>&amp;C&amp;"Arial,Italic"&amp;8Page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Survey Cost</vt:lpstr>
      <vt:lpstr>Country Example</vt:lpstr>
      <vt:lpstr>Budget Enquete</vt:lpstr>
      <vt:lpstr>Exemple Pays</vt:lpstr>
      <vt:lpstr>'Budget Enquete'!Impression_des_titres</vt:lpstr>
      <vt:lpstr>'Country Example'!Impression_des_titres</vt:lpstr>
      <vt:lpstr>'Exemple Pays'!Impression_des_titres</vt:lpstr>
      <vt:lpstr>'Survey Cost'!Impression_des_titres</vt:lpstr>
      <vt:lpstr>'Budget Enquete'!Zone_d_impression</vt:lpstr>
      <vt:lpstr>'Country Example'!Zone_d_impression</vt:lpstr>
      <vt:lpstr>'Exemple Pays'!Zone_d_impression</vt:lpstr>
      <vt:lpstr>'Survey Cost'!Zone_d_impression</vt:lpstr>
    </vt:vector>
  </TitlesOfParts>
  <Company>Ministry of health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Tembo</dc:creator>
  <cp:lastModifiedBy>Fanny Cassard</cp:lastModifiedBy>
  <cp:lastPrinted>2017-09-14T11:36:30Z</cp:lastPrinted>
  <dcterms:created xsi:type="dcterms:W3CDTF">2006-08-19T10:10:16Z</dcterms:created>
  <dcterms:modified xsi:type="dcterms:W3CDTF">2018-06-26T17:27:17Z</dcterms:modified>
</cp:coreProperties>
</file>