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1"/>
  <workbookPr/>
  <mc:AlternateContent xmlns:mc="http://schemas.openxmlformats.org/markup-compatibility/2006">
    <mc:Choice Requires="x15">
      <x15ac:absPath xmlns:x15ac="http://schemas.microsoft.com/office/spreadsheetml/2010/11/ac" url="\\eawag\userdata\tosirodo\Desktop\"/>
    </mc:Choice>
  </mc:AlternateContent>
  <xr:revisionPtr revIDLastSave="0" documentId="11_554D54291601B6F01FC28EFF6106CEAD75B244D5" xr6:coauthVersionLast="47" xr6:coauthVersionMax="47" xr10:uidLastSave="{00000000-0000-0000-0000-000000000000}"/>
  <bookViews>
    <workbookView xWindow="0" yWindow="500" windowWidth="32580" windowHeight="15120" xr2:uid="{00000000-000D-0000-FFFF-FFFF00000000}"/>
  </bookViews>
  <sheets>
    <sheet name="Volume&amp;area_calculation" sheetId="2" r:id="rId1"/>
    <sheet name="Population_calculation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F24" i="2" s="1"/>
  <c r="E25" i="2"/>
  <c r="H25" i="2" s="1"/>
  <c r="E26" i="2"/>
  <c r="H26" i="2" s="1"/>
  <c r="E27" i="2"/>
  <c r="H27" i="2" s="1"/>
  <c r="E28" i="2"/>
  <c r="H28" i="2" s="1"/>
  <c r="E29" i="2"/>
  <c r="F29" i="2" s="1"/>
  <c r="E30" i="2"/>
  <c r="H30" i="2" s="1"/>
  <c r="E31" i="2"/>
  <c r="H31" i="2" s="1"/>
  <c r="E23" i="2"/>
  <c r="F23" i="2" s="1"/>
  <c r="E22" i="2"/>
  <c r="F22" i="2" s="1"/>
  <c r="F28" i="2" l="1"/>
  <c r="F26" i="2"/>
  <c r="F25" i="2"/>
  <c r="F27" i="2"/>
  <c r="F31" i="2"/>
  <c r="F30" i="2"/>
  <c r="H23" i="2"/>
  <c r="H24" i="2"/>
  <c r="H22" i="2"/>
  <c r="H29" i="2"/>
  <c r="G23" i="2"/>
  <c r="G22" i="2"/>
  <c r="C18" i="1"/>
  <c r="C19" i="1" s="1"/>
  <c r="C20" i="1" s="1"/>
  <c r="C21" i="1" s="1"/>
  <c r="C22" i="1" s="1"/>
  <c r="C23" i="1" s="1"/>
  <c r="C24" i="1" s="1"/>
  <c r="C25" i="1" s="1"/>
  <c r="C26" i="1" s="1"/>
  <c r="C27" i="1" s="1"/>
  <c r="G29" i="2" l="1"/>
  <c r="I29" i="2" s="1"/>
  <c r="J29" i="2" s="1"/>
  <c r="G28" i="2"/>
  <c r="I28" i="2" s="1"/>
  <c r="J28" i="2" s="1"/>
  <c r="G27" i="2"/>
  <c r="I27" i="2" s="1"/>
  <c r="J27" i="2" s="1"/>
  <c r="G26" i="2"/>
  <c r="I26" i="2" s="1"/>
  <c r="J26" i="2" s="1"/>
  <c r="G25" i="2"/>
  <c r="I25" i="2" s="1"/>
  <c r="J25" i="2" s="1"/>
  <c r="I22" i="2"/>
  <c r="J22" i="2" s="1"/>
  <c r="I23" i="2"/>
  <c r="J23" i="2" s="1"/>
  <c r="G24" i="2"/>
  <c r="G30" i="2"/>
  <c r="G31" i="2"/>
  <c r="I31" i="2" l="1"/>
  <c r="J31" i="2" s="1"/>
  <c r="I30" i="2"/>
  <c r="J30" i="2" s="1"/>
  <c r="I24" i="2"/>
  <c r="J24" i="2" s="1"/>
  <c r="I32" i="2" l="1"/>
  <c r="J32" i="2"/>
</calcChain>
</file>

<file path=xl/sharedStrings.xml><?xml version="1.0" encoding="utf-8"?>
<sst xmlns="http://schemas.openxmlformats.org/spreadsheetml/2006/main" count="33" uniqueCount="32">
  <si>
    <t>Landfill area estimation tool</t>
  </si>
  <si>
    <r>
      <t>This tool comes hand-in-hand with the guidance document "</t>
    </r>
    <r>
      <rPr>
        <b/>
        <sz val="11"/>
        <color rgb="FF000000"/>
        <rFont val="Arial"/>
        <family val="2"/>
        <scheme val="minor"/>
      </rPr>
      <t>Guidelines for the Safe Disposal of Solid Waste in Humanitarian Contexts</t>
    </r>
    <r>
      <rPr>
        <sz val="11"/>
        <color rgb="FF000000"/>
        <rFont val="Arial"/>
        <family val="2"/>
        <scheme val="minor"/>
      </rPr>
      <t>" (Tosi Robinson et al., 2024). If you need more background information, please consult the guidance document.</t>
    </r>
  </si>
  <si>
    <r>
      <t xml:space="preserve">Default values </t>
    </r>
    <r>
      <rPr>
        <i/>
        <sz val="8"/>
        <rFont val="Arial"/>
        <family val="2"/>
        <scheme val="minor"/>
      </rPr>
      <t>(can be changed)</t>
    </r>
  </si>
  <si>
    <t>Height of landfill [m]</t>
  </si>
  <si>
    <t>Density of compacted waste [kg/m3]</t>
  </si>
  <si>
    <t>From 400 to 500 for manual landfill</t>
  </si>
  <si>
    <r>
      <t xml:space="preserve">Density of </t>
    </r>
    <r>
      <rPr>
        <sz val="10"/>
        <rFont val="Arial (Body)"/>
      </rPr>
      <t xml:space="preserve">stabilised </t>
    </r>
    <r>
      <rPr>
        <sz val="10"/>
        <rFont val="Arial"/>
        <family val="2"/>
        <scheme val="minor"/>
      </rPr>
      <t>waste [kg/m3]</t>
    </r>
  </si>
  <si>
    <t>From 500 to 600 for manual landfill</t>
  </si>
  <si>
    <t>Cover material ratio [%]</t>
  </si>
  <si>
    <t>20% - 25%</t>
  </si>
  <si>
    <t>Factor for additionnal area [%]</t>
  </si>
  <si>
    <r>
      <rPr>
        <sz val="10"/>
        <rFont val="Arial (Body)"/>
      </rPr>
      <t>20%</t>
    </r>
    <r>
      <rPr>
        <sz val="10"/>
        <rFont val="Arial"/>
        <scheme val="minor"/>
      </rPr>
      <t xml:space="preserve"> - 30%</t>
    </r>
  </si>
  <si>
    <r>
      <t xml:space="preserve">Enter the estimated population for each year in the following table, as well as the estimated waste production per capita </t>
    </r>
    <r>
      <rPr>
        <b/>
        <sz val="10"/>
        <rFont val="Arial (Body)"/>
      </rPr>
      <t>per day (PPC)</t>
    </r>
  </si>
  <si>
    <r>
      <t xml:space="preserve">in order to get an estimation of the filled volume and </t>
    </r>
    <r>
      <rPr>
        <b/>
        <sz val="10"/>
        <rFont val="Arial (Body)"/>
      </rPr>
      <t>required space.</t>
    </r>
  </si>
  <si>
    <t>Year</t>
  </si>
  <si>
    <r>
      <t>Population</t>
    </r>
    <r>
      <rPr>
        <sz val="10"/>
        <color rgb="FF000000"/>
        <rFont val="Arial"/>
        <family val="2"/>
        <scheme val="minor"/>
      </rPr>
      <t xml:space="preserve"> [cap]
(1)</t>
    </r>
  </si>
  <si>
    <r>
      <t xml:space="preserve">PPC </t>
    </r>
    <r>
      <rPr>
        <sz val="10"/>
        <color rgb="FF000000"/>
        <rFont val="Arial"/>
        <family val="2"/>
        <scheme val="minor"/>
      </rPr>
      <t>[kg/cap/day]</t>
    </r>
  </si>
  <si>
    <r>
      <t xml:space="preserve">Total yearly waste </t>
    </r>
    <r>
      <rPr>
        <sz val="10"/>
        <color rgb="FF000000"/>
        <rFont val="Arial"/>
        <family val="2"/>
        <scheme val="minor"/>
      </rPr>
      <t>[kg/year]</t>
    </r>
  </si>
  <si>
    <r>
      <t xml:space="preserve">Yearly volume of compacted waste </t>
    </r>
    <r>
      <rPr>
        <sz val="10"/>
        <color rgb="FF000000"/>
        <rFont val="Arial"/>
        <family val="2"/>
        <scheme val="minor"/>
      </rPr>
      <t>[m3/year]
(2)</t>
    </r>
  </si>
  <si>
    <r>
      <t xml:space="preserve">Yearly volume of cover material </t>
    </r>
    <r>
      <rPr>
        <sz val="10"/>
        <color rgb="FF000000"/>
        <rFont val="Arial"/>
        <family val="2"/>
        <scheme val="minor"/>
      </rPr>
      <t>[m3/year]
(3)</t>
    </r>
  </si>
  <si>
    <r>
      <t xml:space="preserve">Yearly volume of </t>
    </r>
    <r>
      <rPr>
        <b/>
        <sz val="10"/>
        <rFont val="Arial (Body)"/>
      </rPr>
      <t xml:space="preserve">stabilised </t>
    </r>
    <r>
      <rPr>
        <b/>
        <sz val="10"/>
        <rFont val="Arial"/>
        <family val="2"/>
        <scheme val="minor"/>
      </rPr>
      <t xml:space="preserve">waste </t>
    </r>
    <r>
      <rPr>
        <sz val="10"/>
        <rFont val="Arial"/>
        <family val="2"/>
        <scheme val="minor"/>
      </rPr>
      <t>[m3/year]
(4)</t>
    </r>
  </si>
  <si>
    <r>
      <t>Filled volume</t>
    </r>
    <r>
      <rPr>
        <sz val="10"/>
        <color rgb="FF000000"/>
        <rFont val="Arial"/>
        <family val="2"/>
        <scheme val="minor"/>
      </rPr>
      <t xml:space="preserve"> [m3]
(5)</t>
    </r>
  </si>
  <si>
    <r>
      <t xml:space="preserve">Required area </t>
    </r>
    <r>
      <rPr>
        <sz val="10"/>
        <color rgb="FF000000"/>
        <rFont val="Arial"/>
        <family val="2"/>
        <scheme val="minor"/>
      </rPr>
      <t>[m2]
(6)</t>
    </r>
  </si>
  <si>
    <t>Total*</t>
  </si>
  <si>
    <t>*The total required area should be used to select the site location</t>
  </si>
  <si>
    <t>Reference:</t>
  </si>
  <si>
    <t>Based on Jaramillo, 2003 - Table 5.1</t>
  </si>
  <si>
    <r>
      <t xml:space="preserve">You can estimate the population of the 10 next years with a fixed yearly increase with this </t>
    </r>
    <r>
      <rPr>
        <i/>
        <sz val="10"/>
        <rFont val="Arial (Body)"/>
      </rPr>
      <t xml:space="preserve">calculation tool. </t>
    </r>
    <r>
      <rPr>
        <i/>
        <sz val="10"/>
        <rFont val="Arial"/>
        <family val="2"/>
        <scheme val="minor"/>
      </rPr>
      <t>Copy/paste the data into the next sheet.</t>
    </r>
  </si>
  <si>
    <r>
      <t xml:space="preserve">If you have more precise data </t>
    </r>
    <r>
      <rPr>
        <i/>
        <sz val="10"/>
        <rFont val="Arial (Body)"/>
      </rPr>
      <t>about the</t>
    </r>
    <r>
      <rPr>
        <i/>
        <sz val="10"/>
        <rFont val="Arial"/>
        <family val="2"/>
        <scheme val="minor"/>
      </rPr>
      <t xml:space="preserve"> expected population at the camp </t>
    </r>
    <r>
      <rPr>
        <i/>
        <sz val="10"/>
        <rFont val="Arial (Body)"/>
      </rPr>
      <t>for the upcoming</t>
    </r>
    <r>
      <rPr>
        <i/>
        <sz val="10"/>
        <rFont val="Arial"/>
        <family val="2"/>
        <scheme val="minor"/>
      </rPr>
      <t xml:space="preserve"> years, use those values.</t>
    </r>
  </si>
  <si>
    <t>Population year 1 [cap]</t>
  </si>
  <si>
    <t>Yearly population increase [%/year]</t>
  </si>
  <si>
    <t>Population [cap]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</si>
</sst>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name val="Arial"/>
      <family val="2"/>
      <scheme val="minor"/>
    </font>
    <font>
      <i/>
      <sz val="8"/>
      <name val="Arial"/>
      <family val="2"/>
      <scheme val="minor"/>
    </font>
    <font>
      <sz val="11"/>
      <color rgb="FF000000"/>
      <name val="Arial"/>
      <family val="2"/>
      <scheme val="minor"/>
    </font>
    <font>
      <i/>
      <sz val="10"/>
      <name val="Arial"/>
      <family val="2"/>
      <scheme val="minor"/>
    </font>
    <font>
      <i/>
      <sz val="10"/>
      <name val="Arial (Body)"/>
    </font>
    <font>
      <sz val="10"/>
      <name val="Arial"/>
      <family val="2"/>
      <scheme val="minor"/>
    </font>
    <font>
      <sz val="10"/>
      <name val="Arial (Body)"/>
    </font>
    <font>
      <sz val="10"/>
      <name val="Arial"/>
      <scheme val="minor"/>
    </font>
    <font>
      <b/>
      <sz val="10"/>
      <name val="Arial (Body)"/>
    </font>
    <font>
      <b/>
      <sz val="11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3" fillId="2" borderId="4" xfId="0" applyFont="1" applyFill="1" applyBorder="1"/>
    <xf numFmtId="3" fontId="0" fillId="3" borderId="0" xfId="0" applyNumberFormat="1" applyFill="1"/>
    <xf numFmtId="0" fontId="3" fillId="4" borderId="0" xfId="0" applyFont="1" applyFill="1"/>
    <xf numFmtId="0" fontId="0" fillId="4" borderId="0" xfId="0" applyFill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center" wrapText="1"/>
    </xf>
    <xf numFmtId="3" fontId="0" fillId="4" borderId="0" xfId="0" applyNumberFormat="1" applyFill="1"/>
    <xf numFmtId="0" fontId="6" fillId="4" borderId="0" xfId="0" applyFont="1" applyFill="1" applyAlignment="1">
      <alignment horizontal="left" wrapText="1"/>
    </xf>
    <xf numFmtId="0" fontId="5" fillId="4" borderId="0" xfId="0" applyFont="1" applyFill="1"/>
    <xf numFmtId="1" fontId="1" fillId="4" borderId="0" xfId="0" applyNumberFormat="1" applyFont="1" applyFill="1"/>
    <xf numFmtId="0" fontId="1" fillId="4" borderId="0" xfId="0" applyFont="1" applyFill="1"/>
    <xf numFmtId="3" fontId="1" fillId="4" borderId="0" xfId="0" applyNumberFormat="1" applyFont="1" applyFill="1"/>
    <xf numFmtId="0" fontId="1" fillId="4" borderId="0" xfId="0" applyFont="1" applyFill="1" applyAlignment="1">
      <alignment horizontal="center"/>
    </xf>
    <xf numFmtId="3" fontId="1" fillId="2" borderId="4" xfId="0" applyNumberFormat="1" applyFont="1" applyFill="1" applyBorder="1"/>
    <xf numFmtId="0" fontId="0" fillId="5" borderId="4" xfId="0" applyFill="1" applyBorder="1"/>
    <xf numFmtId="0" fontId="0" fillId="5" borderId="4" xfId="0" applyFill="1" applyBorder="1" applyAlignment="1">
      <alignment vertical="center"/>
    </xf>
    <xf numFmtId="9" fontId="3" fillId="5" borderId="4" xfId="1" applyFont="1" applyFill="1" applyBorder="1" applyAlignment="1">
      <alignment vertical="center"/>
    </xf>
    <xf numFmtId="0" fontId="4" fillId="6" borderId="1" xfId="0" applyFont="1" applyFill="1" applyBorder="1" applyAlignment="1">
      <alignment horizontal="right"/>
    </xf>
    <xf numFmtId="3" fontId="4" fillId="6" borderId="2" xfId="0" applyNumberFormat="1" applyFont="1" applyFill="1" applyBorder="1"/>
    <xf numFmtId="3" fontId="4" fillId="6" borderId="3" xfId="0" applyNumberFormat="1" applyFont="1" applyFill="1" applyBorder="1"/>
    <xf numFmtId="0" fontId="6" fillId="4" borderId="0" xfId="0" applyFont="1" applyFill="1"/>
    <xf numFmtId="9" fontId="1" fillId="2" borderId="4" xfId="1" applyFont="1" applyFill="1" applyBorder="1" applyAlignment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8" fillId="4" borderId="0" xfId="0" applyFont="1" applyFill="1"/>
    <xf numFmtId="1" fontId="0" fillId="2" borderId="4" xfId="0" applyNumberFormat="1" applyFill="1" applyBorder="1"/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13" fillId="4" borderId="0" xfId="0" applyFont="1" applyFill="1" applyAlignment="1">
      <alignment wrapText="1"/>
    </xf>
    <xf numFmtId="0" fontId="13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7801</xdr:colOff>
      <xdr:row>35</xdr:row>
      <xdr:rowOff>67476</xdr:rowOff>
    </xdr:from>
    <xdr:to>
      <xdr:col>5</xdr:col>
      <xdr:colOff>624769</xdr:colOff>
      <xdr:row>59</xdr:row>
      <xdr:rowOff>122168</xdr:rowOff>
    </xdr:to>
    <xdr:pic>
      <xdr:nvPicPr>
        <xdr:cNvPr id="2" name="Picture 1" descr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95792" y="3418185"/>
          <a:ext cx="3940891" cy="569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158749</xdr:colOff>
      <xdr:row>10</xdr:row>
      <xdr:rowOff>6350</xdr:rowOff>
    </xdr:from>
    <xdr:to>
      <xdr:col>10</xdr:col>
      <xdr:colOff>130174</xdr:colOff>
      <xdr:row>17</xdr:row>
      <xdr:rowOff>12700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49749" y="520700"/>
          <a:ext cx="8791575" cy="16002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>
              <a:solidFill>
                <a:sysClr val="windowText" lastClr="000000"/>
              </a:solidFill>
            </a:rPr>
            <a:t>You</a:t>
          </a:r>
          <a:r>
            <a:rPr lang="fr-CH" sz="1100" baseline="0">
              <a:solidFill>
                <a:sysClr val="windowText" lastClr="000000"/>
              </a:solidFill>
            </a:rPr>
            <a:t> can use the default values. The height of the landfill should not be higher than 4 m for manually operated landfills, but could be higher for a mechanised operation.</a:t>
          </a:r>
        </a:p>
        <a:p>
          <a:endParaRPr lang="fr-CH" sz="1100" baseline="0">
            <a:solidFill>
              <a:sysClr val="windowText" lastClr="000000"/>
            </a:solidFill>
          </a:endParaRPr>
        </a:p>
        <a:p>
          <a:r>
            <a:rPr lang="fr-CH" sz="1100" baseline="0">
              <a:solidFill>
                <a:sysClr val="windowText" lastClr="000000"/>
              </a:solidFill>
            </a:rPr>
            <a:t>Regarding the population, use expected population data for the next 10 years. If you do not have this data, you can estimate the population in the "population_calculation" sheet.</a:t>
          </a:r>
        </a:p>
        <a:p>
          <a:endParaRPr lang="fr-CH" sz="1100" baseline="0">
            <a:solidFill>
              <a:sysClr val="windowText" lastClr="000000"/>
            </a:solidFill>
          </a:endParaRPr>
        </a:p>
        <a:p>
          <a:r>
            <a:rPr lang="fr-CH" sz="1100" baseline="0">
              <a:solidFill>
                <a:sysClr val="windowText" lastClr="000000"/>
              </a:solidFill>
            </a:rPr>
            <a:t>The waste production per capita (PPC) is proposed at 0.5 kg/cap/day - this is rather on the high side for a refugee settlement, and you may use another value if you have specific information. Please note that this value has to include both the household and non-household generated waste.</a:t>
          </a:r>
        </a:p>
      </xdr:txBody>
    </xdr:sp>
    <xdr:clientData/>
  </xdr:twoCellAnchor>
  <xdr:twoCellAnchor editAs="oneCell">
    <xdr:from>
      <xdr:col>0</xdr:col>
      <xdr:colOff>63500</xdr:colOff>
      <xdr:row>0</xdr:row>
      <xdr:rowOff>12700</xdr:rowOff>
    </xdr:from>
    <xdr:to>
      <xdr:col>4</xdr:col>
      <xdr:colOff>76130</xdr:colOff>
      <xdr:row>7</xdr:row>
      <xdr:rowOff>1905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2700"/>
          <a:ext cx="4274185" cy="10941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183445</xdr:colOff>
      <xdr:row>2</xdr:row>
      <xdr:rowOff>91722</xdr:rowOff>
    </xdr:from>
    <xdr:to>
      <xdr:col>5</xdr:col>
      <xdr:colOff>103012</xdr:colOff>
      <xdr:row>4</xdr:row>
      <xdr:rowOff>113877</xdr:rowOff>
    </xdr:to>
    <xdr:pic>
      <xdr:nvPicPr>
        <xdr:cNvPr id="5" name="Picture 4" descr="C:\_MyData\MyDocuments\Administratif\Canevas\ealogo05-pos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1" y="416278"/>
          <a:ext cx="1612900" cy="346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63500</xdr:rowOff>
    </xdr:from>
    <xdr:to>
      <xdr:col>2</xdr:col>
      <xdr:colOff>338667</xdr:colOff>
      <xdr:row>4</xdr:row>
      <xdr:rowOff>141111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1" y="63500"/>
          <a:ext cx="3361972" cy="867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482599</xdr:colOff>
      <xdr:row>1</xdr:row>
      <xdr:rowOff>176388</xdr:rowOff>
    </xdr:from>
    <xdr:to>
      <xdr:col>3</xdr:col>
      <xdr:colOff>430389</xdr:colOff>
      <xdr:row>3</xdr:row>
      <xdr:rowOff>28222</xdr:rowOff>
    </xdr:to>
    <xdr:pic>
      <xdr:nvPicPr>
        <xdr:cNvPr id="3" name="Picture 2" descr="C:\_MyData\MyDocuments\Administratif\Canevas\ealogo05-pos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655" y="373944"/>
          <a:ext cx="1119012" cy="246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zoomScale="70" zoomScaleNormal="70" workbookViewId="0">
      <selection activeCell="B14" sqref="B14"/>
    </sheetView>
  </sheetViews>
  <sheetFormatPr defaultColWidth="0" defaultRowHeight="12.6" zeroHeight="1"/>
  <cols>
    <col min="1" max="1" width="9.140625" style="4" customWidth="1"/>
    <col min="2" max="2" width="20.42578125" style="4" customWidth="1"/>
    <col min="3" max="3" width="15.42578125" style="4" customWidth="1"/>
    <col min="4" max="4" width="15.85546875" style="4" bestFit="1" customWidth="1"/>
    <col min="5" max="5" width="24.42578125" style="4" customWidth="1"/>
    <col min="6" max="6" width="25.42578125" style="4" customWidth="1"/>
    <col min="7" max="7" width="21.42578125" style="4" customWidth="1"/>
    <col min="8" max="8" width="22.85546875" style="4" customWidth="1"/>
    <col min="9" max="9" width="17.42578125" style="4" customWidth="1"/>
    <col min="10" max="10" width="16.5703125" style="4" customWidth="1"/>
    <col min="11" max="11" width="9.140625" style="4" customWidth="1"/>
    <col min="12" max="16384" width="9.140625" style="4" hidden="1"/>
  </cols>
  <sheetData>
    <row r="1" spans="1:11"/>
    <row r="2" spans="1:11"/>
    <row r="3" spans="1:11"/>
    <row r="4" spans="1:11"/>
    <row r="5" spans="1:11"/>
    <row r="6" spans="1:11"/>
    <row r="7" spans="1:11"/>
    <row r="8" spans="1:11" ht="15.6">
      <c r="A8" s="25" t="s">
        <v>0</v>
      </c>
    </row>
    <row r="9" spans="1:11" ht="28.5" customHeight="1">
      <c r="A9" s="35" t="s">
        <v>1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/>
    <row r="11" spans="1:11" ht="12.95">
      <c r="C11" s="28" t="s">
        <v>2</v>
      </c>
    </row>
    <row r="12" spans="1:11">
      <c r="B12" s="3" t="s">
        <v>3</v>
      </c>
      <c r="C12" s="15">
        <v>4</v>
      </c>
    </row>
    <row r="13" spans="1:11" ht="24.95">
      <c r="B13" s="5" t="s">
        <v>4</v>
      </c>
      <c r="C13" s="16">
        <v>450</v>
      </c>
      <c r="D13" s="5" t="s">
        <v>5</v>
      </c>
      <c r="E13" s="3"/>
    </row>
    <row r="14" spans="1:11" ht="24.95">
      <c r="B14" s="32" t="s">
        <v>6</v>
      </c>
      <c r="C14" s="16">
        <v>550</v>
      </c>
      <c r="D14" s="5" t="s">
        <v>7</v>
      </c>
    </row>
    <row r="15" spans="1:11">
      <c r="B15" s="6" t="s">
        <v>8</v>
      </c>
      <c r="C15" s="17">
        <v>0.2</v>
      </c>
      <c r="D15" s="6" t="s">
        <v>9</v>
      </c>
    </row>
    <row r="16" spans="1:11" ht="24.95">
      <c r="B16" s="24" t="s">
        <v>10</v>
      </c>
      <c r="C16" s="17">
        <v>0.25</v>
      </c>
      <c r="D16" s="33" t="s">
        <v>11</v>
      </c>
    </row>
    <row r="17" spans="1:10">
      <c r="B17" s="24"/>
      <c r="C17" s="24"/>
      <c r="D17" s="23"/>
    </row>
    <row r="18" spans="1:10">
      <c r="B18" s="24"/>
      <c r="C18" s="24"/>
      <c r="D18" s="23"/>
    </row>
    <row r="19" spans="1:10" ht="12.95">
      <c r="A19" s="28" t="s">
        <v>12</v>
      </c>
      <c r="B19" s="24"/>
      <c r="C19" s="24"/>
      <c r="D19" s="23"/>
    </row>
    <row r="20" spans="1:10" ht="12.95" customHeight="1">
      <c r="A20" s="28" t="s">
        <v>13</v>
      </c>
      <c r="B20" s="24"/>
      <c r="C20" s="24"/>
      <c r="D20" s="23"/>
    </row>
    <row r="21" spans="1:10" s="26" customFormat="1" ht="53.25" customHeight="1">
      <c r="B21" s="27" t="s">
        <v>14</v>
      </c>
      <c r="C21" s="27" t="s">
        <v>15</v>
      </c>
      <c r="D21" s="27" t="s">
        <v>16</v>
      </c>
      <c r="E21" s="27" t="s">
        <v>17</v>
      </c>
      <c r="F21" s="27" t="s">
        <v>18</v>
      </c>
      <c r="G21" s="27" t="s">
        <v>19</v>
      </c>
      <c r="H21" s="34" t="s">
        <v>20</v>
      </c>
      <c r="I21" s="27" t="s">
        <v>21</v>
      </c>
      <c r="J21" s="27" t="s">
        <v>22</v>
      </c>
    </row>
    <row r="22" spans="1:10">
      <c r="B22" s="30">
        <v>1</v>
      </c>
      <c r="C22" s="29"/>
      <c r="D22" s="1"/>
      <c r="E22" s="2">
        <f>C22*D22*365</f>
        <v>0</v>
      </c>
      <c r="F22" s="2">
        <f>E22/$C$13</f>
        <v>0</v>
      </c>
      <c r="G22" s="2">
        <f>F22*$C$15</f>
        <v>0</v>
      </c>
      <c r="H22" s="2">
        <f>E22/$C$14</f>
        <v>0</v>
      </c>
      <c r="I22" s="2">
        <f>H22+G22</f>
        <v>0</v>
      </c>
      <c r="J22" s="2">
        <f>(1+$C$16)*I22/$C$12</f>
        <v>0</v>
      </c>
    </row>
    <row r="23" spans="1:10">
      <c r="B23" s="31">
        <v>2</v>
      </c>
      <c r="C23" s="29"/>
      <c r="D23" s="1"/>
      <c r="E23" s="7">
        <f>C23*D23*365</f>
        <v>0</v>
      </c>
      <c r="F23" s="7">
        <f>E23/$C$13</f>
        <v>0</v>
      </c>
      <c r="G23" s="7">
        <f t="shared" ref="G23:G31" si="0">F23*$C$15</f>
        <v>0</v>
      </c>
      <c r="H23" s="7">
        <f>E23/$C$14</f>
        <v>0</v>
      </c>
      <c r="I23" s="7">
        <f t="shared" ref="I23:I31" si="1">H23+G23</f>
        <v>0</v>
      </c>
      <c r="J23" s="7">
        <f t="shared" ref="J23:J30" si="2">(1+$C$16)*I23/$C$12</f>
        <v>0</v>
      </c>
    </row>
    <row r="24" spans="1:10">
      <c r="B24" s="30">
        <v>3</v>
      </c>
      <c r="C24" s="29"/>
      <c r="D24" s="1"/>
      <c r="E24" s="2">
        <f t="shared" ref="E24:E31" si="3">C24*D24*365</f>
        <v>0</v>
      </c>
      <c r="F24" s="2">
        <f t="shared" ref="F24:F31" si="4">E24/$C$13</f>
        <v>0</v>
      </c>
      <c r="G24" s="2">
        <f t="shared" si="0"/>
        <v>0</v>
      </c>
      <c r="H24" s="2">
        <f t="shared" ref="H24:H31" si="5">E24/$C$14</f>
        <v>0</v>
      </c>
      <c r="I24" s="2">
        <f t="shared" si="1"/>
        <v>0</v>
      </c>
      <c r="J24" s="2">
        <f t="shared" si="2"/>
        <v>0</v>
      </c>
    </row>
    <row r="25" spans="1:10">
      <c r="B25" s="31">
        <v>4</v>
      </c>
      <c r="C25" s="29"/>
      <c r="D25" s="1"/>
      <c r="E25" s="7">
        <f t="shared" si="3"/>
        <v>0</v>
      </c>
      <c r="F25" s="7">
        <f t="shared" si="4"/>
        <v>0</v>
      </c>
      <c r="G25" s="7">
        <f t="shared" si="0"/>
        <v>0</v>
      </c>
      <c r="H25" s="7">
        <f t="shared" si="5"/>
        <v>0</v>
      </c>
      <c r="I25" s="7">
        <f t="shared" si="1"/>
        <v>0</v>
      </c>
      <c r="J25" s="7">
        <f t="shared" si="2"/>
        <v>0</v>
      </c>
    </row>
    <row r="26" spans="1:10">
      <c r="B26" s="30">
        <v>5</v>
      </c>
      <c r="C26" s="29"/>
      <c r="D26" s="1"/>
      <c r="E26" s="2">
        <f t="shared" si="3"/>
        <v>0</v>
      </c>
      <c r="F26" s="2">
        <f t="shared" si="4"/>
        <v>0</v>
      </c>
      <c r="G26" s="2">
        <f t="shared" si="0"/>
        <v>0</v>
      </c>
      <c r="H26" s="2">
        <f t="shared" si="5"/>
        <v>0</v>
      </c>
      <c r="I26" s="2">
        <f t="shared" si="1"/>
        <v>0</v>
      </c>
      <c r="J26" s="2">
        <f t="shared" si="2"/>
        <v>0</v>
      </c>
    </row>
    <row r="27" spans="1:10">
      <c r="B27" s="31">
        <v>6</v>
      </c>
      <c r="C27" s="29"/>
      <c r="D27" s="1"/>
      <c r="E27" s="7">
        <f t="shared" si="3"/>
        <v>0</v>
      </c>
      <c r="F27" s="7">
        <f t="shared" si="4"/>
        <v>0</v>
      </c>
      <c r="G27" s="7">
        <f t="shared" si="0"/>
        <v>0</v>
      </c>
      <c r="H27" s="7">
        <f t="shared" si="5"/>
        <v>0</v>
      </c>
      <c r="I27" s="7">
        <f t="shared" si="1"/>
        <v>0</v>
      </c>
      <c r="J27" s="7">
        <f t="shared" si="2"/>
        <v>0</v>
      </c>
    </row>
    <row r="28" spans="1:10">
      <c r="B28" s="30">
        <v>7</v>
      </c>
      <c r="C28" s="29"/>
      <c r="D28" s="1"/>
      <c r="E28" s="2">
        <f t="shared" si="3"/>
        <v>0</v>
      </c>
      <c r="F28" s="2">
        <f t="shared" si="4"/>
        <v>0</v>
      </c>
      <c r="G28" s="2">
        <f t="shared" si="0"/>
        <v>0</v>
      </c>
      <c r="H28" s="2">
        <f t="shared" si="5"/>
        <v>0</v>
      </c>
      <c r="I28" s="2">
        <f t="shared" si="1"/>
        <v>0</v>
      </c>
      <c r="J28" s="2">
        <f t="shared" si="2"/>
        <v>0</v>
      </c>
    </row>
    <row r="29" spans="1:10">
      <c r="B29" s="31">
        <v>8</v>
      </c>
      <c r="C29" s="29"/>
      <c r="D29" s="1"/>
      <c r="E29" s="7">
        <f t="shared" si="3"/>
        <v>0</v>
      </c>
      <c r="F29" s="7">
        <f t="shared" si="4"/>
        <v>0</v>
      </c>
      <c r="G29" s="7">
        <f t="shared" si="0"/>
        <v>0</v>
      </c>
      <c r="H29" s="7">
        <f t="shared" si="5"/>
        <v>0</v>
      </c>
      <c r="I29" s="7">
        <f t="shared" si="1"/>
        <v>0</v>
      </c>
      <c r="J29" s="7">
        <f t="shared" si="2"/>
        <v>0</v>
      </c>
    </row>
    <row r="30" spans="1:10">
      <c r="B30" s="30">
        <v>9</v>
      </c>
      <c r="C30" s="29"/>
      <c r="D30" s="1"/>
      <c r="E30" s="2">
        <f t="shared" si="3"/>
        <v>0</v>
      </c>
      <c r="F30" s="2">
        <f t="shared" si="4"/>
        <v>0</v>
      </c>
      <c r="G30" s="2">
        <f t="shared" si="0"/>
        <v>0</v>
      </c>
      <c r="H30" s="2">
        <f t="shared" si="5"/>
        <v>0</v>
      </c>
      <c r="I30" s="2">
        <f t="shared" si="1"/>
        <v>0</v>
      </c>
      <c r="J30" s="2">
        <f t="shared" si="2"/>
        <v>0</v>
      </c>
    </row>
    <row r="31" spans="1:10" ht="12.95" thickBot="1">
      <c r="B31" s="31">
        <v>10</v>
      </c>
      <c r="C31" s="29"/>
      <c r="D31" s="1"/>
      <c r="E31" s="7">
        <f t="shared" si="3"/>
        <v>0</v>
      </c>
      <c r="F31" s="7">
        <f t="shared" si="4"/>
        <v>0</v>
      </c>
      <c r="G31" s="7">
        <f t="shared" si="0"/>
        <v>0</v>
      </c>
      <c r="H31" s="7">
        <f t="shared" si="5"/>
        <v>0</v>
      </c>
      <c r="I31" s="7">
        <f t="shared" si="1"/>
        <v>0</v>
      </c>
      <c r="J31" s="7">
        <f>(1+$C$16)*I31/$C$12</f>
        <v>0</v>
      </c>
    </row>
    <row r="32" spans="1:10" ht="13.5" thickBot="1">
      <c r="H32" s="18" t="s">
        <v>23</v>
      </c>
      <c r="I32" s="19">
        <f>SUM(I22:I31)</f>
        <v>0</v>
      </c>
      <c r="J32" s="20">
        <f>SUM(J22:J31)</f>
        <v>0</v>
      </c>
    </row>
    <row r="33" spans="2:8" ht="12.95">
      <c r="B33" s="3"/>
      <c r="H33" s="21" t="s">
        <v>24</v>
      </c>
    </row>
    <row r="34" spans="2:8" ht="12.95">
      <c r="B34" s="3" t="s">
        <v>25</v>
      </c>
      <c r="H34" s="21"/>
    </row>
    <row r="35" spans="2:8">
      <c r="B35" s="3" t="s">
        <v>26</v>
      </c>
    </row>
    <row r="36" spans="2:8"/>
    <row r="37" spans="2:8"/>
    <row r="38" spans="2:8"/>
    <row r="39" spans="2:8"/>
    <row r="40" spans="2:8"/>
    <row r="41" spans="2:8"/>
    <row r="42" spans="2:8"/>
    <row r="43" spans="2:8"/>
    <row r="44" spans="2:8"/>
    <row r="45" spans="2:8"/>
    <row r="46" spans="2:8"/>
    <row r="47" spans="2:8"/>
    <row r="48" spans="2:8"/>
    <row r="49"/>
    <row r="50"/>
    <row r="51"/>
    <row r="52"/>
    <row r="53"/>
    <row r="54"/>
    <row r="55"/>
    <row r="56"/>
    <row r="57"/>
    <row r="58"/>
    <row r="59"/>
    <row r="60"/>
    <row r="61"/>
  </sheetData>
  <mergeCells count="1">
    <mergeCell ref="A9:K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O71"/>
  <sheetViews>
    <sheetView zoomScale="90" zoomScaleNormal="90" workbookViewId="0">
      <selection activeCell="A11" sqref="A11:D12"/>
    </sheetView>
  </sheetViews>
  <sheetFormatPr defaultColWidth="0" defaultRowHeight="15.75" customHeight="1" zeroHeight="1"/>
  <cols>
    <col min="1" max="1" width="31.140625" style="4" bestFit="1" customWidth="1"/>
    <col min="2" max="2" width="12.42578125" style="4" customWidth="1"/>
    <col min="3" max="3" width="16.5703125" style="4" bestFit="1" customWidth="1"/>
    <col min="4" max="4" width="12.42578125" style="4" customWidth="1"/>
    <col min="5" max="5" width="12.42578125" style="4" hidden="1" customWidth="1"/>
    <col min="6" max="15" width="0" style="4" hidden="1" customWidth="1"/>
    <col min="16" max="16384" width="12.42578125" style="4" hidden="1"/>
  </cols>
  <sheetData>
    <row r="1" spans="1:4" ht="15.75" customHeight="1"/>
    <row r="2" spans="1:4" ht="15.75" customHeight="1"/>
    <row r="3" spans="1:4" ht="15.75" customHeight="1"/>
    <row r="4" spans="1:4" ht="15.75" customHeight="1"/>
    <row r="5" spans="1:4" ht="15.75" customHeight="1"/>
    <row r="6" spans="1:4" ht="15.75" customHeight="1"/>
    <row r="7" spans="1:4" ht="15.75" customHeight="1"/>
    <row r="8" spans="1:4" ht="15.75" customHeight="1">
      <c r="A8" s="36" t="s">
        <v>27</v>
      </c>
      <c r="B8" s="36"/>
      <c r="C8" s="36"/>
      <c r="D8" s="36"/>
    </row>
    <row r="9" spans="1:4" ht="12.6">
      <c r="A9" s="36"/>
      <c r="B9" s="36"/>
      <c r="C9" s="36"/>
      <c r="D9" s="36"/>
    </row>
    <row r="10" spans="1:4" ht="12.95">
      <c r="A10" s="8"/>
      <c r="B10" s="8"/>
      <c r="C10" s="8"/>
      <c r="D10" s="8"/>
    </row>
    <row r="11" spans="1:4" ht="12.75" customHeight="1">
      <c r="A11" s="36" t="s">
        <v>28</v>
      </c>
      <c r="B11" s="36"/>
      <c r="C11" s="36"/>
      <c r="D11" s="36"/>
    </row>
    <row r="12" spans="1:4" ht="12.6">
      <c r="A12" s="36"/>
      <c r="B12" s="36"/>
      <c r="C12" s="36"/>
      <c r="D12" s="36"/>
    </row>
    <row r="13" spans="1:4" ht="12.95">
      <c r="A13" s="8"/>
      <c r="B13" s="8"/>
      <c r="C13" s="8"/>
      <c r="D13" s="8"/>
    </row>
    <row r="14" spans="1:4" ht="12.6">
      <c r="A14" s="9" t="s">
        <v>29</v>
      </c>
      <c r="B14" s="14"/>
      <c r="C14" s="10"/>
    </row>
    <row r="15" spans="1:4" ht="12.6">
      <c r="A15" s="9" t="s">
        <v>30</v>
      </c>
      <c r="B15" s="22"/>
    </row>
    <row r="16" spans="1:4" ht="12.6">
      <c r="A16" s="11"/>
      <c r="B16" s="11"/>
    </row>
    <row r="17" spans="2:6" ht="15.75" customHeight="1">
      <c r="B17" s="3" t="s">
        <v>14</v>
      </c>
      <c r="C17" s="9" t="s">
        <v>31</v>
      </c>
    </row>
    <row r="18" spans="2:6" ht="12.6">
      <c r="B18" s="11">
        <v>1</v>
      </c>
      <c r="C18" s="12">
        <f>$B$14</f>
        <v>0</v>
      </c>
    </row>
    <row r="19" spans="2:6" ht="12.6">
      <c r="B19" s="11">
        <v>2</v>
      </c>
      <c r="C19" s="12">
        <f>C18*(1+$B$15)</f>
        <v>0</v>
      </c>
    </row>
    <row r="20" spans="2:6" ht="12.6">
      <c r="B20" s="11">
        <v>3</v>
      </c>
      <c r="C20" s="12">
        <f t="shared" ref="C20:C27" si="0">C19*(1+$B$15)</f>
        <v>0</v>
      </c>
    </row>
    <row r="21" spans="2:6" ht="12.6">
      <c r="B21" s="11">
        <v>4</v>
      </c>
      <c r="C21" s="12">
        <f t="shared" si="0"/>
        <v>0</v>
      </c>
      <c r="D21" s="10"/>
      <c r="E21" s="10"/>
      <c r="F21" s="10"/>
    </row>
    <row r="22" spans="2:6" ht="12.6">
      <c r="B22" s="11">
        <v>5</v>
      </c>
      <c r="C22" s="12">
        <f t="shared" si="0"/>
        <v>0</v>
      </c>
      <c r="D22" s="10"/>
      <c r="E22" s="10"/>
      <c r="F22" s="10"/>
    </row>
    <row r="23" spans="2:6" ht="12.6">
      <c r="B23" s="11">
        <v>6</v>
      </c>
      <c r="C23" s="12">
        <f t="shared" si="0"/>
        <v>0</v>
      </c>
      <c r="D23" s="10"/>
      <c r="E23" s="10"/>
      <c r="F23" s="10"/>
    </row>
    <row r="24" spans="2:6" ht="12.6">
      <c r="B24" s="11">
        <v>7</v>
      </c>
      <c r="C24" s="12">
        <f t="shared" si="0"/>
        <v>0</v>
      </c>
      <c r="D24" s="10"/>
      <c r="E24" s="10"/>
      <c r="F24" s="10"/>
    </row>
    <row r="25" spans="2:6" ht="12.6">
      <c r="B25" s="11">
        <v>8</v>
      </c>
      <c r="C25" s="12">
        <f t="shared" si="0"/>
        <v>0</v>
      </c>
      <c r="D25" s="10"/>
      <c r="E25" s="10"/>
      <c r="F25" s="10"/>
    </row>
    <row r="26" spans="2:6" ht="12.6">
      <c r="B26" s="11">
        <v>9</v>
      </c>
      <c r="C26" s="12">
        <f t="shared" si="0"/>
        <v>0</v>
      </c>
      <c r="D26" s="10"/>
      <c r="E26" s="10"/>
      <c r="F26" s="10"/>
    </row>
    <row r="27" spans="2:6" ht="12.6">
      <c r="B27" s="11">
        <v>10</v>
      </c>
      <c r="C27" s="12">
        <f t="shared" si="0"/>
        <v>0</v>
      </c>
      <c r="D27" s="10"/>
      <c r="E27" s="10"/>
      <c r="F27" s="10"/>
    </row>
    <row r="28" spans="2:6" ht="12.6">
      <c r="D28" s="10"/>
      <c r="E28" s="10"/>
      <c r="F28" s="10"/>
    </row>
    <row r="29" spans="2:6" ht="12.6" hidden="1">
      <c r="D29" s="10"/>
      <c r="E29" s="10"/>
      <c r="F29" s="10"/>
    </row>
    <row r="30" spans="2:6" ht="12.6" hidden="1">
      <c r="B30" s="11"/>
      <c r="C30" s="12"/>
      <c r="D30" s="10"/>
      <c r="E30" s="10"/>
      <c r="F30" s="10"/>
    </row>
    <row r="31" spans="2:6" ht="12.6" hidden="1">
      <c r="B31" s="11"/>
      <c r="C31" s="12"/>
      <c r="D31" s="10"/>
      <c r="E31" s="10"/>
      <c r="F31" s="10"/>
    </row>
    <row r="32" spans="2:6" ht="12.6" hidden="1">
      <c r="B32" s="11"/>
      <c r="C32" s="12"/>
      <c r="D32" s="10"/>
      <c r="E32" s="10"/>
      <c r="F32" s="10"/>
    </row>
    <row r="33" spans="2:6" ht="12.6" hidden="1">
      <c r="B33" s="11"/>
      <c r="C33" s="12"/>
      <c r="D33" s="10"/>
      <c r="E33" s="10"/>
      <c r="F33" s="10"/>
    </row>
    <row r="34" spans="2:6" ht="12.6" hidden="1">
      <c r="B34" s="11"/>
      <c r="C34" s="12"/>
      <c r="D34" s="10"/>
      <c r="E34" s="10"/>
      <c r="F34" s="10"/>
    </row>
    <row r="35" spans="2:6" ht="12.6" hidden="1">
      <c r="B35" s="11"/>
      <c r="C35" s="12"/>
      <c r="D35" s="10"/>
      <c r="E35" s="10"/>
      <c r="F35" s="10"/>
    </row>
    <row r="36" spans="2:6" ht="12.6" hidden="1">
      <c r="B36" s="11"/>
      <c r="C36" s="12"/>
      <c r="D36" s="10"/>
      <c r="E36" s="10"/>
      <c r="F36" s="10"/>
    </row>
    <row r="37" spans="2:6" ht="12.6" hidden="1">
      <c r="B37" s="11"/>
      <c r="C37" s="12"/>
      <c r="D37" s="10"/>
      <c r="E37" s="10"/>
      <c r="F37" s="10"/>
    </row>
    <row r="38" spans="2:6" ht="12.6" hidden="1">
      <c r="B38" s="11"/>
      <c r="C38" s="12"/>
      <c r="D38" s="10"/>
      <c r="E38" s="10"/>
      <c r="F38" s="10"/>
    </row>
    <row r="39" spans="2:6" ht="12.6" hidden="1">
      <c r="B39" s="11"/>
      <c r="C39" s="12"/>
      <c r="D39" s="10"/>
      <c r="E39" s="10"/>
      <c r="F39" s="10"/>
    </row>
    <row r="40" spans="2:6" ht="12.6" hidden="1">
      <c r="B40" s="11"/>
      <c r="C40" s="12"/>
      <c r="D40" s="10"/>
      <c r="E40" s="10"/>
      <c r="F40" s="10"/>
    </row>
    <row r="42" spans="2:6" ht="12.6" hidden="1">
      <c r="C42" s="13"/>
    </row>
    <row r="43" spans="2:6" ht="12.6" hidden="1">
      <c r="B43" s="11"/>
      <c r="C43" s="12"/>
    </row>
    <row r="44" spans="2:6" ht="12.6" hidden="1">
      <c r="B44" s="11"/>
      <c r="C44" s="12"/>
    </row>
    <row r="45" spans="2:6" ht="12.6" hidden="1">
      <c r="B45" s="11"/>
      <c r="C45" s="12"/>
    </row>
    <row r="46" spans="2:6" ht="12.6" hidden="1">
      <c r="B46" s="11"/>
      <c r="C46" s="12"/>
    </row>
    <row r="47" spans="2:6" ht="12.6" hidden="1">
      <c r="B47" s="11"/>
      <c r="C47" s="12"/>
    </row>
    <row r="48" spans="2:6" ht="12.6" hidden="1">
      <c r="B48" s="11"/>
      <c r="C48" s="12"/>
    </row>
    <row r="49" spans="2:3" ht="12.6" hidden="1">
      <c r="B49" s="11"/>
      <c r="C49" s="12"/>
    </row>
    <row r="50" spans="2:3" ht="12.6" hidden="1">
      <c r="B50" s="11"/>
      <c r="C50" s="12"/>
    </row>
    <row r="51" spans="2:3" ht="12.6" hidden="1">
      <c r="B51" s="11"/>
      <c r="C51" s="12"/>
    </row>
    <row r="52" spans="2:3" ht="12.6" hidden="1">
      <c r="B52" s="11"/>
      <c r="C52" s="12"/>
    </row>
    <row r="53" spans="2:3" ht="12.6" hidden="1">
      <c r="B53" s="11"/>
      <c r="C53" s="12"/>
    </row>
    <row r="54" spans="2:3" ht="12.6" hidden="1">
      <c r="B54" s="11"/>
      <c r="C54" s="12"/>
    </row>
    <row r="55" spans="2:3" ht="12.6" hidden="1">
      <c r="B55" s="11"/>
      <c r="C55" s="12"/>
    </row>
    <row r="56" spans="2:3" ht="12.6" hidden="1">
      <c r="B56" s="11"/>
      <c r="C56" s="12"/>
    </row>
    <row r="57" spans="2:3" ht="12.6" hidden="1">
      <c r="B57" s="11"/>
      <c r="C57" s="12"/>
    </row>
    <row r="58" spans="2:3" ht="12.6" hidden="1">
      <c r="B58" s="11"/>
      <c r="C58" s="12"/>
    </row>
    <row r="59" spans="2:3" ht="12.6" hidden="1">
      <c r="B59" s="11"/>
      <c r="C59" s="12"/>
    </row>
    <row r="60" spans="2:3" ht="12.6" hidden="1">
      <c r="B60" s="11"/>
      <c r="C60" s="12"/>
    </row>
    <row r="61" spans="2:3" ht="12.6" hidden="1">
      <c r="B61" s="11"/>
      <c r="C61" s="12"/>
    </row>
    <row r="62" spans="2:3" ht="12.6" hidden="1">
      <c r="B62" s="11"/>
      <c r="C62" s="12"/>
    </row>
    <row r="63" spans="2:3" ht="12.6" hidden="1">
      <c r="B63" s="11"/>
      <c r="C63" s="12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</sheetData>
  <mergeCells count="2">
    <mergeCell ref="A8:D9"/>
    <mergeCell ref="A11:D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Dorian Tosi</dc:creator>
  <cp:keywords/>
  <dc:description/>
  <cp:lastModifiedBy>Yuhei Honda</cp:lastModifiedBy>
  <cp:revision/>
  <dcterms:created xsi:type="dcterms:W3CDTF">2022-03-24T18:03:33Z</dcterms:created>
  <dcterms:modified xsi:type="dcterms:W3CDTF">2024-04-04T08:40:48Z</dcterms:modified>
  <cp:category/>
  <cp:contentStatus/>
</cp:coreProperties>
</file>