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unhcr365-my.sharepoint.com/personal/senn_unhcr_org/Documents/Documents/GARS/Flexible Funding Report/2024/"/>
    </mc:Choice>
  </mc:AlternateContent>
  <xr:revisionPtr revIDLastSave="279" documentId="8_{DCFB8075-FFEB-48B1-922F-E66CB370B744}" xr6:coauthVersionLast="47" xr6:coauthVersionMax="47" xr10:uidLastSave="{443892DA-7E21-4F52-A190-1B8B97FA2FFA}"/>
  <bookViews>
    <workbookView xWindow="-120" yWindow="-120" windowWidth="29040" windowHeight="15720" xr2:uid="{B43BEFF8-CD89-429C-BB98-9E5F675B3224}"/>
  </bookViews>
  <sheets>
    <sheet name="Allocations by region" sheetId="2" r:id="rId1"/>
    <sheet name="Allocations by outcome area" sheetId="5" r:id="rId2"/>
  </sheets>
  <definedNames>
    <definedName name="_xlnm._FilterDatabase" localSheetId="0" hidden="1">'Allocations by region'!$A$4:$G$170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C174" i="2"/>
  <c r="D182" i="2"/>
  <c r="D169" i="2"/>
  <c r="C169" i="2"/>
  <c r="B169" i="2"/>
  <c r="D160" i="2"/>
  <c r="C160" i="2"/>
  <c r="B160" i="2"/>
  <c r="C144" i="2"/>
  <c r="D136" i="2"/>
  <c r="C136" i="2"/>
  <c r="D117" i="2"/>
  <c r="C117" i="2"/>
  <c r="C20" i="2" l="1"/>
  <c r="G180" i="2" l="1"/>
  <c r="G182" i="2"/>
  <c r="G172" i="2"/>
  <c r="E172" i="2"/>
  <c r="D174" i="2"/>
  <c r="B174" i="2"/>
  <c r="D144" i="2"/>
  <c r="D110" i="2" l="1"/>
  <c r="C110" i="2"/>
  <c r="D103" i="2"/>
  <c r="C103" i="2"/>
  <c r="B103" i="2"/>
  <c r="D98" i="2"/>
  <c r="C98" i="2"/>
  <c r="B98" i="2"/>
  <c r="D90" i="2" l="1"/>
  <c r="C90" i="2"/>
  <c r="B90" i="2"/>
  <c r="D85" i="2"/>
  <c r="C85" i="2"/>
  <c r="B85" i="2"/>
  <c r="D79" i="2"/>
  <c r="C79" i="2"/>
  <c r="B79" i="2"/>
  <c r="D51" i="2"/>
  <c r="C51" i="2"/>
  <c r="B51" i="2"/>
  <c r="D69" i="2"/>
  <c r="C69" i="2"/>
  <c r="B69" i="2"/>
  <c r="D65" i="2"/>
  <c r="C65" i="2"/>
  <c r="B65" i="2"/>
  <c r="E20" i="2"/>
  <c r="G174" i="2"/>
  <c r="E180" i="2"/>
  <c r="G170" i="2"/>
  <c r="G145" i="2"/>
  <c r="G104" i="2"/>
  <c r="G70" i="2"/>
  <c r="G45" i="2"/>
  <c r="G32" i="2"/>
  <c r="G20" i="2"/>
  <c r="E7" i="5" l="1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174" i="2" l="1"/>
  <c r="E170" i="2"/>
  <c r="E145" i="2"/>
  <c r="E104" i="2"/>
  <c r="E70" i="2"/>
  <c r="E45" i="2"/>
  <c r="E32" i="2"/>
</calcChain>
</file>

<file path=xl/sharedStrings.xml><?xml version="1.0" encoding="utf-8"?>
<sst xmlns="http://schemas.openxmlformats.org/spreadsheetml/2006/main" count="209" uniqueCount="200">
  <si>
    <t>Unearmarked</t>
  </si>
  <si>
    <t>Softly earmarked</t>
  </si>
  <si>
    <t>Region/Sub-region/Country</t>
  </si>
  <si>
    <t>Total</t>
  </si>
  <si>
    <t>East and Horn of Africa and the Great Lakes</t>
  </si>
  <si>
    <t>East and Horn of Africa and the Great Lakes total</t>
  </si>
  <si>
    <t>Southern Africa</t>
  </si>
  <si>
    <t>Southern Africa total</t>
  </si>
  <si>
    <t>West and Central Africa</t>
  </si>
  <si>
    <t>West and Central Africa total</t>
  </si>
  <si>
    <t>The Americas</t>
  </si>
  <si>
    <t>Americas overall</t>
  </si>
  <si>
    <t>Americas overall total</t>
  </si>
  <si>
    <t>Latin America</t>
  </si>
  <si>
    <t>Latin America total</t>
  </si>
  <si>
    <t>North America and the Carribbean</t>
  </si>
  <si>
    <t>The Americas total</t>
  </si>
  <si>
    <t>Asia and the Pacific</t>
  </si>
  <si>
    <t>Asia and the Pacific overall</t>
  </si>
  <si>
    <t>Asia and the Pacific overall total</t>
  </si>
  <si>
    <t>Central Asia</t>
  </si>
  <si>
    <t>Central Asia total</t>
  </si>
  <si>
    <t>East Asia and the Pacific</t>
  </si>
  <si>
    <t>East Asia and the Pacific total</t>
  </si>
  <si>
    <t>South Asia</t>
  </si>
  <si>
    <t>South Asia total</t>
  </si>
  <si>
    <t>South-East Asia</t>
  </si>
  <si>
    <t>South-East Asia total</t>
  </si>
  <si>
    <t>South-West Asia</t>
  </si>
  <si>
    <t>South-West Asia total</t>
  </si>
  <si>
    <t>Asia and the Pacific total</t>
  </si>
  <si>
    <t>Europe</t>
  </si>
  <si>
    <t>Europe overall</t>
  </si>
  <si>
    <t>Other operations in Europe</t>
  </si>
  <si>
    <t>Europe overall total</t>
  </si>
  <si>
    <t>Eastern Europe</t>
  </si>
  <si>
    <t>Eastern Europe total</t>
  </si>
  <si>
    <t>Northern, Western, Central and Southern Europe</t>
  </si>
  <si>
    <t>Northern, Western, Central and Southern Europe total</t>
  </si>
  <si>
    <t>South-Eastern Europe</t>
  </si>
  <si>
    <t>South-Eastern Europe total</t>
  </si>
  <si>
    <t>Europe total</t>
  </si>
  <si>
    <t>Middle East and North Africa</t>
  </si>
  <si>
    <t>Middle East and North Africa overall</t>
  </si>
  <si>
    <t>Middle East and North Africa overall total</t>
  </si>
  <si>
    <t>Middle East</t>
  </si>
  <si>
    <t>Middle East overall</t>
  </si>
  <si>
    <t>North Africa</t>
  </si>
  <si>
    <t>North Africa overall</t>
  </si>
  <si>
    <t>Germany</t>
  </si>
  <si>
    <t>Canada</t>
  </si>
  <si>
    <t>United Kingdom of Great Britain and Northern Ireland</t>
  </si>
  <si>
    <t>Japan</t>
  </si>
  <si>
    <t>Republic of Korea</t>
  </si>
  <si>
    <t>Greece</t>
  </si>
  <si>
    <t>Regional Bureau for the East and Horn of Africa and the Great Lakes</t>
  </si>
  <si>
    <t>Other operations in Africa</t>
  </si>
  <si>
    <t>Burundi</t>
  </si>
  <si>
    <t>Djibouti</t>
  </si>
  <si>
    <t>Eritrea</t>
  </si>
  <si>
    <t>Ethiopia</t>
  </si>
  <si>
    <t>Kenya</t>
  </si>
  <si>
    <t>Rwanda</t>
  </si>
  <si>
    <t>Somalia</t>
  </si>
  <si>
    <t>South Sudan</t>
  </si>
  <si>
    <t>Sudan</t>
  </si>
  <si>
    <t>Uganda</t>
  </si>
  <si>
    <t>United Republic of Tanzania</t>
  </si>
  <si>
    <t>Angola</t>
  </si>
  <si>
    <t>The Republic of the Congo</t>
  </si>
  <si>
    <t>Malawi</t>
  </si>
  <si>
    <t>Mozambique</t>
  </si>
  <si>
    <t>Zambia</t>
  </si>
  <si>
    <t>Zimbabwe</t>
  </si>
  <si>
    <t>Regional Bureau for West and Central Africa</t>
  </si>
  <si>
    <t>Burkina Faso</t>
  </si>
  <si>
    <t>Central African Republic</t>
  </si>
  <si>
    <t>Chad</t>
  </si>
  <si>
    <t>Mali</t>
  </si>
  <si>
    <t>Niger</t>
  </si>
  <si>
    <t>Nigeria</t>
  </si>
  <si>
    <t>Regional Bureau for the Americas</t>
  </si>
  <si>
    <t>Regional Bureau for Southern Africa</t>
  </si>
  <si>
    <t>Brazil</t>
  </si>
  <si>
    <t>Colombia</t>
  </si>
  <si>
    <t>Costa Rica</t>
  </si>
  <si>
    <t>Ecuador</t>
  </si>
  <si>
    <t>Honduras</t>
  </si>
  <si>
    <t>Mexico</t>
  </si>
  <si>
    <t>Peru</t>
  </si>
  <si>
    <t>Venezuela (Bolivarian Republic of)</t>
  </si>
  <si>
    <t>El Salvador</t>
  </si>
  <si>
    <t>Guatemala</t>
  </si>
  <si>
    <t>United States of America Multi-Country Office</t>
  </si>
  <si>
    <t>Regional Bureau for Asia and the Pacific</t>
  </si>
  <si>
    <t>Kazakhstan Multi-Country Office</t>
  </si>
  <si>
    <t>Tajikistan</t>
  </si>
  <si>
    <t>Australia Multi-Country Office</t>
  </si>
  <si>
    <t>China</t>
  </si>
  <si>
    <t>India</t>
  </si>
  <si>
    <t>Nepal</t>
  </si>
  <si>
    <t>Sri Lanka</t>
  </si>
  <si>
    <t>Bangladesh</t>
  </si>
  <si>
    <t>Indonesia</t>
  </si>
  <si>
    <t>Malaysia</t>
  </si>
  <si>
    <t>Myanmar</t>
  </si>
  <si>
    <t>Philippines</t>
  </si>
  <si>
    <t>Afghanistan</t>
  </si>
  <si>
    <t>Islamic Republic of Iran</t>
  </si>
  <si>
    <t>Pakistan</t>
  </si>
  <si>
    <t>Regional Bureau for Europe</t>
  </si>
  <si>
    <t>Armenia</t>
  </si>
  <si>
    <t>Azerbaijan</t>
  </si>
  <si>
    <t>Belarus</t>
  </si>
  <si>
    <t>Georgia</t>
  </si>
  <si>
    <t>Türkiye</t>
  </si>
  <si>
    <t>Ukraine</t>
  </si>
  <si>
    <t>Bulgaria</t>
  </si>
  <si>
    <t>Croatia</t>
  </si>
  <si>
    <t>Cyprus</t>
  </si>
  <si>
    <t>France</t>
  </si>
  <si>
    <t>Malta</t>
  </si>
  <si>
    <t>Poland</t>
  </si>
  <si>
    <t>Romania</t>
  </si>
  <si>
    <t>Albania</t>
  </si>
  <si>
    <t>Bosnia and Herzegovina</t>
  </si>
  <si>
    <t>Kosovo (S/RES/1244 (1999))</t>
  </si>
  <si>
    <t>Montenegro</t>
  </si>
  <si>
    <t>North Macedonia</t>
  </si>
  <si>
    <t>Serbia</t>
  </si>
  <si>
    <t>Regional Bureau for Middle East and North Africa</t>
  </si>
  <si>
    <t>Other operations in the Middle East</t>
  </si>
  <si>
    <t>Iraq</t>
  </si>
  <si>
    <t>Israel</t>
  </si>
  <si>
    <t>Jordan</t>
  </si>
  <si>
    <t>Lebanon</t>
  </si>
  <si>
    <t>Syrian Arab Republic</t>
  </si>
  <si>
    <t>Yemen</t>
  </si>
  <si>
    <t>Algeria</t>
  </si>
  <si>
    <t>Egypt</t>
  </si>
  <si>
    <t>Libya</t>
  </si>
  <si>
    <t>Mauritania</t>
  </si>
  <si>
    <t>Morocco</t>
  </si>
  <si>
    <t>Tunisia</t>
  </si>
  <si>
    <t>Western Sahara - Confidence building measures</t>
  </si>
  <si>
    <t>Coordination Platform</t>
  </si>
  <si>
    <t>Moldova (Republic of)</t>
  </si>
  <si>
    <t>Global programmes</t>
  </si>
  <si>
    <t>Grand Total</t>
  </si>
  <si>
    <t>Outcome/Enabling area</t>
  </si>
  <si>
    <t>Access to territory, registration and documentation (OA 1)</t>
  </si>
  <si>
    <t>Child protection (OA 5)</t>
  </si>
  <si>
    <t>Clean water, sanitation and hygiene (OA 12)</t>
  </si>
  <si>
    <t>Community engagement and women's empowerment (OA 7)</t>
  </si>
  <si>
    <t>Education (OA 11)</t>
  </si>
  <si>
    <t>External engagement and resource mobilization (EA 20)</t>
  </si>
  <si>
    <t>Gender-based violence (OA 4)</t>
  </si>
  <si>
    <t>Healthy lives (OA 10)</t>
  </si>
  <si>
    <t>Local integration and other local solutions (OA 16)</t>
  </si>
  <si>
    <t>Operational support and supply chain (EA 18)</t>
  </si>
  <si>
    <t>People and culture (EA 19)</t>
  </si>
  <si>
    <t>Protection policy and law (OA 3)</t>
  </si>
  <si>
    <t>Resettlement and complementary pathways (OA 15)</t>
  </si>
  <si>
    <t>Safety and access to justice (OA 6)</t>
  </si>
  <si>
    <t>Self-reliance, economic inclusion and livelihoods (OA 13)</t>
  </si>
  <si>
    <t>Status determination (OA 2)</t>
  </si>
  <si>
    <t>Sustainable housing and settlements (OA 9)</t>
  </si>
  <si>
    <t>Systems and processes (EA 17)</t>
  </si>
  <si>
    <t>Voluntary repatriation and sustainable reintegration (OA 14)</t>
  </si>
  <si>
    <t>Well-being and basic needs (OA 8)</t>
  </si>
  <si>
    <t>Leadership and governance (EA 21)</t>
  </si>
  <si>
    <t>Headquarters</t>
  </si>
  <si>
    <t>Field operations</t>
  </si>
  <si>
    <t>Percentage</t>
  </si>
  <si>
    <t>North America and the Carribbean total</t>
  </si>
  <si>
    <t>Middle East and North Africa total</t>
  </si>
  <si>
    <t>TOTAL FIELD OPERATIONS</t>
  </si>
  <si>
    <t>GRAND TOTAL</t>
  </si>
  <si>
    <t>Total Flexible</t>
  </si>
  <si>
    <t>Percentage of flexible funding</t>
  </si>
  <si>
    <t>Expenditure</t>
  </si>
  <si>
    <t>Percentage of expenditure funded by flexible funding</t>
  </si>
  <si>
    <t>Global programmes and headquarters</t>
  </si>
  <si>
    <t>TOTAL GLOBAL PROGRAMMES AND HEADQUARTERS</t>
  </si>
  <si>
    <t>Democratic Rep of the Congo</t>
  </si>
  <si>
    <t>South Africa MCO</t>
  </si>
  <si>
    <t>Cote d'Ivoire MCO</t>
  </si>
  <si>
    <t>Cameroon MCO</t>
  </si>
  <si>
    <t>Senegal MCO</t>
  </si>
  <si>
    <t>Argentina MCO</t>
  </si>
  <si>
    <t>Panama MCO</t>
  </si>
  <si>
    <t>Thailand MCO</t>
  </si>
  <si>
    <t xml:space="preserve"> Country Operational Technical Support</t>
  </si>
  <si>
    <t>Belgium MCO</t>
  </si>
  <si>
    <t>Spain</t>
  </si>
  <si>
    <t>Hungary MCO</t>
  </si>
  <si>
    <t>Italy MCO</t>
  </si>
  <si>
    <t>Sweden MCO</t>
  </si>
  <si>
    <t>Saudi Arabia MCO</t>
  </si>
  <si>
    <r>
      <rPr>
        <b/>
        <sz val="14"/>
        <color theme="3"/>
        <rFont val="Lato"/>
        <family val="2"/>
      </rPr>
      <t>ALLOCATION OF UNEARMARKED AND SOFTLY EARMARKED FUNDS IN 2024</t>
    </r>
    <r>
      <rPr>
        <sz val="14"/>
        <color theme="3"/>
        <rFont val="Lato"/>
        <family val="2"/>
      </rPr>
      <t xml:space="preserve"> | USD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</si>
</sst>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,"/>
    <numFmt numFmtId="165" formatCode="_-* #,##0_-;\-* #,##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 * #,##0.00_ ;_ * \-#,##0.00_ ;_ * &quot;-&quot;??_ ;_ @_ "/>
  </numFmts>
  <fonts count="2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Proxima Nova"/>
    </font>
    <font>
      <sz val="12"/>
      <color theme="0"/>
      <name val="Proxima Nova"/>
    </font>
    <font>
      <b/>
      <sz val="12"/>
      <color theme="0"/>
      <name val="Proxima Nova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Lato"/>
      <family val="2"/>
    </font>
    <font>
      <u/>
      <sz val="12"/>
      <color theme="10"/>
      <name val="Calibri"/>
      <family val="2"/>
      <scheme val="minor"/>
    </font>
    <font>
      <sz val="14"/>
      <color theme="3"/>
      <name val="Lato"/>
      <family val="2"/>
    </font>
    <font>
      <b/>
      <sz val="14"/>
      <color theme="3"/>
      <name val="Lato"/>
      <family val="2"/>
    </font>
    <font>
      <sz val="12"/>
      <color theme="3"/>
      <name val="Lato"/>
      <family val="2"/>
    </font>
    <font>
      <b/>
      <sz val="12"/>
      <color theme="3"/>
      <name val="Lato"/>
      <family val="2"/>
    </font>
    <font>
      <b/>
      <sz val="12"/>
      <color theme="0"/>
      <name val="Lato"/>
      <family val="2"/>
    </font>
    <font>
      <sz val="12"/>
      <color theme="0"/>
      <name val="Lato"/>
      <family val="2"/>
    </font>
    <font>
      <b/>
      <sz val="12"/>
      <color theme="1"/>
      <name val="Lato"/>
      <family val="2"/>
    </font>
    <font>
      <b/>
      <sz val="14"/>
      <color theme="1"/>
      <name val="Lato"/>
      <family val="2"/>
    </font>
    <font>
      <b/>
      <sz val="12"/>
      <color theme="0" tint="-0.34998626667073579"/>
      <name val="Lato"/>
      <family val="2"/>
    </font>
    <font>
      <sz val="12"/>
      <color theme="0" tint="-0.34998626667073579"/>
      <name val="Lato"/>
      <family val="2"/>
    </font>
    <font>
      <sz val="11"/>
      <color indexed="8"/>
      <name val="Calibri"/>
      <family val="2"/>
      <scheme val="minor"/>
    </font>
    <font>
      <sz val="10"/>
      <name val="Arial Unicode MS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36B3A1"/>
        <bgColor indexed="64"/>
      </patternFill>
    </fill>
    <fill>
      <patternFill patternType="solid">
        <fgColor rgb="FF0090BC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7" tint="0.59996337778862885"/>
      </top>
      <bottom style="thin">
        <color theme="7" tint="0.59996337778862885"/>
      </bottom>
      <diagonal/>
    </border>
    <border>
      <left/>
      <right/>
      <top style="thin">
        <color theme="7" tint="0.59996337778862885"/>
      </top>
      <bottom/>
      <diagonal/>
    </border>
    <border>
      <left/>
      <right/>
      <top/>
      <bottom style="thin">
        <color theme="7" tint="0.7999511703848384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rgb="FF36B3A1"/>
      </top>
      <bottom style="thin">
        <color rgb="FF36B3A1"/>
      </bottom>
      <diagonal/>
    </border>
    <border>
      <left/>
      <right/>
      <top style="thin">
        <color rgb="FF0090BC"/>
      </top>
      <bottom style="thin">
        <color rgb="FF0090BC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/>
      <top style="thick">
        <color rgb="FF0090BC"/>
      </top>
      <bottom style="thick">
        <color rgb="FF0090BC"/>
      </bottom>
      <diagonal/>
    </border>
    <border>
      <left/>
      <right/>
      <top style="thick">
        <color rgb="FF36B3A1"/>
      </top>
      <bottom style="thick">
        <color rgb="FF36B3A1"/>
      </bottom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 applyNumberFormat="0" applyFill="0" applyBorder="0" applyAlignment="0" applyProtection="0"/>
    <xf numFmtId="0" fontId="1" fillId="0" borderId="0"/>
    <xf numFmtId="0" fontId="5" fillId="0" borderId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9" fillId="0" borderId="0" xfId="0" applyFont="1"/>
    <xf numFmtId="0" fontId="7" fillId="0" borderId="0" xfId="0" applyFont="1"/>
    <xf numFmtId="0" fontId="14" fillId="9" borderId="0" xfId="0" applyFont="1" applyFill="1"/>
    <xf numFmtId="0" fontId="14" fillId="4" borderId="4" xfId="0" applyFont="1" applyFill="1" applyBorder="1"/>
    <xf numFmtId="164" fontId="14" fillId="4" borderId="4" xfId="0" applyNumberFormat="1" applyFont="1" applyFill="1" applyBorder="1"/>
    <xf numFmtId="0" fontId="7" fillId="4" borderId="4" xfId="0" applyFont="1" applyFill="1" applyBorder="1"/>
    <xf numFmtId="0" fontId="7" fillId="0" borderId="1" xfId="0" applyFont="1" applyBorder="1" applyAlignment="1">
      <alignment wrapText="1"/>
    </xf>
    <xf numFmtId="3" fontId="7" fillId="5" borderId="1" xfId="0" applyNumberFormat="1" applyFont="1" applyFill="1" applyBorder="1"/>
    <xf numFmtId="3" fontId="7" fillId="0" borderId="1" xfId="0" applyNumberFormat="1" applyFont="1" applyBorder="1"/>
    <xf numFmtId="3" fontId="7" fillId="6" borderId="1" xfId="0" applyNumberFormat="1" applyFont="1" applyFill="1" applyBorder="1"/>
    <xf numFmtId="0" fontId="7" fillId="0" borderId="2" xfId="0" applyFont="1" applyBorder="1" applyAlignment="1">
      <alignment wrapText="1"/>
    </xf>
    <xf numFmtId="3" fontId="7" fillId="5" borderId="2" xfId="0" applyNumberFormat="1" applyFont="1" applyFill="1" applyBorder="1"/>
    <xf numFmtId="3" fontId="7" fillId="0" borderId="2" xfId="0" applyNumberFormat="1" applyFont="1" applyBorder="1"/>
    <xf numFmtId="3" fontId="7" fillId="6" borderId="2" xfId="0" applyNumberFormat="1" applyFont="1" applyFill="1" applyBorder="1"/>
    <xf numFmtId="0" fontId="7" fillId="0" borderId="3" xfId="0" applyFont="1" applyBorder="1" applyAlignment="1">
      <alignment wrapText="1"/>
    </xf>
    <xf numFmtId="3" fontId="7" fillId="5" borderId="3" xfId="0" applyNumberFormat="1" applyFont="1" applyFill="1" applyBorder="1"/>
    <xf numFmtId="3" fontId="7" fillId="0" borderId="3" xfId="0" applyNumberFormat="1" applyFont="1" applyBorder="1"/>
    <xf numFmtId="3" fontId="7" fillId="6" borderId="3" xfId="0" applyNumberFormat="1" applyFont="1" applyFill="1" applyBorder="1"/>
    <xf numFmtId="3" fontId="14" fillId="7" borderId="0" xfId="0" applyNumberFormat="1" applyFont="1" applyFill="1"/>
    <xf numFmtId="3" fontId="14" fillId="8" borderId="0" xfId="0" applyNumberFormat="1" applyFont="1" applyFill="1"/>
    <xf numFmtId="3" fontId="14" fillId="9" borderId="0" xfId="0" applyNumberFormat="1" applyFont="1" applyFill="1"/>
    <xf numFmtId="0" fontId="14" fillId="9" borderId="0" xfId="0" applyFont="1" applyFill="1" applyBorder="1"/>
    <xf numFmtId="3" fontId="14" fillId="9" borderId="0" xfId="0" applyNumberFormat="1" applyFont="1" applyFill="1" applyBorder="1"/>
    <xf numFmtId="0" fontId="14" fillId="4" borderId="5" xfId="0" applyFont="1" applyFill="1" applyBorder="1"/>
    <xf numFmtId="0" fontId="7" fillId="4" borderId="5" xfId="0" applyFont="1" applyFill="1" applyBorder="1"/>
    <xf numFmtId="0" fontId="14" fillId="2" borderId="6" xfId="0" applyFont="1" applyFill="1" applyBorder="1"/>
    <xf numFmtId="0" fontId="7" fillId="2" borderId="6" xfId="0" applyFont="1" applyFill="1" applyBorder="1"/>
    <xf numFmtId="0" fontId="7" fillId="0" borderId="1" xfId="0" applyFont="1" applyBorder="1"/>
    <xf numFmtId="0" fontId="7" fillId="0" borderId="3" xfId="0" applyFont="1" applyBorder="1"/>
    <xf numFmtId="3" fontId="14" fillId="4" borderId="4" xfId="0" applyNumberFormat="1" applyFont="1" applyFill="1" applyBorder="1"/>
    <xf numFmtId="0" fontId="7" fillId="0" borderId="2" xfId="0" applyFont="1" applyBorder="1"/>
    <xf numFmtId="0" fontId="14" fillId="4" borderId="0" xfId="0" applyFont="1" applyFill="1" applyBorder="1"/>
    <xf numFmtId="3" fontId="14" fillId="4" borderId="0" xfId="0" applyNumberFormat="1" applyFont="1" applyFill="1" applyBorder="1"/>
    <xf numFmtId="0" fontId="7" fillId="0" borderId="0" xfId="0" applyFont="1" applyBorder="1"/>
    <xf numFmtId="3" fontId="7" fillId="5" borderId="0" xfId="0" applyNumberFormat="1" applyFont="1" applyFill="1" applyBorder="1"/>
    <xf numFmtId="3" fontId="7" fillId="0" borderId="0" xfId="0" applyNumberFormat="1" applyFont="1" applyBorder="1"/>
    <xf numFmtId="3" fontId="7" fillId="6" borderId="0" xfId="0" applyNumberFormat="1" applyFont="1" applyFill="1" applyBorder="1"/>
    <xf numFmtId="3" fontId="7" fillId="5" borderId="0" xfId="0" applyNumberFormat="1" applyFont="1" applyFill="1"/>
    <xf numFmtId="3" fontId="7" fillId="0" borderId="0" xfId="0" applyNumberFormat="1" applyFont="1"/>
    <xf numFmtId="3" fontId="7" fillId="6" borderId="0" xfId="0" applyNumberFormat="1" applyFont="1" applyFill="1"/>
    <xf numFmtId="164" fontId="7" fillId="0" borderId="0" xfId="0" applyNumberFormat="1" applyFont="1"/>
    <xf numFmtId="0" fontId="15" fillId="0" borderId="0" xfId="0" applyFont="1"/>
    <xf numFmtId="0" fontId="16" fillId="0" borderId="0" xfId="0" applyFont="1"/>
    <xf numFmtId="9" fontId="17" fillId="0" borderId="0" xfId="2" applyFont="1" applyAlignment="1">
      <alignment horizontal="center"/>
    </xf>
    <xf numFmtId="0" fontId="14" fillId="9" borderId="0" xfId="0" applyFont="1" applyFill="1" applyAlignment="1">
      <alignment vertical="center"/>
    </xf>
    <xf numFmtId="0" fontId="14" fillId="7" borderId="0" xfId="0" applyFont="1" applyFill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 wrapText="1"/>
    </xf>
    <xf numFmtId="3" fontId="2" fillId="5" borderId="2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6" borderId="2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9" fontId="17" fillId="0" borderId="2" xfId="2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3" fontId="4" fillId="7" borderId="0" xfId="0" applyNumberFormat="1" applyFont="1" applyFill="1" applyBorder="1" applyAlignment="1">
      <alignment vertical="center"/>
    </xf>
    <xf numFmtId="3" fontId="4" fillId="8" borderId="0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9" fontId="4" fillId="9" borderId="8" xfId="2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165" fontId="14" fillId="3" borderId="0" xfId="1" applyNumberFormat="1" applyFont="1" applyFill="1"/>
    <xf numFmtId="9" fontId="12" fillId="0" borderId="0" xfId="2" applyFont="1" applyAlignment="1">
      <alignment horizontal="center"/>
    </xf>
    <xf numFmtId="9" fontId="18" fillId="0" borderId="0" xfId="2" applyFont="1" applyAlignment="1">
      <alignment horizontal="center"/>
    </xf>
    <xf numFmtId="9" fontId="11" fillId="0" borderId="0" xfId="2" applyFont="1" applyAlignment="1">
      <alignment horizontal="center"/>
    </xf>
    <xf numFmtId="9" fontId="17" fillId="0" borderId="7" xfId="2" applyFont="1" applyBorder="1" applyAlignment="1">
      <alignment horizontal="center"/>
    </xf>
    <xf numFmtId="9" fontId="12" fillId="0" borderId="7" xfId="2" applyFont="1" applyBorder="1" applyAlignment="1">
      <alignment horizontal="center"/>
    </xf>
    <xf numFmtId="3" fontId="13" fillId="9" borderId="7" xfId="0" applyNumberFormat="1" applyFont="1" applyFill="1" applyBorder="1"/>
    <xf numFmtId="0" fontId="13" fillId="9" borderId="7" xfId="0" applyFont="1" applyFill="1" applyBorder="1"/>
    <xf numFmtId="3" fontId="13" fillId="7" borderId="9" xfId="0" applyNumberFormat="1" applyFont="1" applyFill="1" applyBorder="1"/>
    <xf numFmtId="3" fontId="13" fillId="8" borderId="10" xfId="0" applyNumberFormat="1" applyFont="1" applyFill="1" applyBorder="1"/>
    <xf numFmtId="165" fontId="14" fillId="3" borderId="2" xfId="1" applyNumberFormat="1" applyFont="1" applyFill="1" applyBorder="1"/>
    <xf numFmtId="0" fontId="13" fillId="9" borderId="11" xfId="0" applyFont="1" applyFill="1" applyBorder="1" applyAlignment="1">
      <alignment vertical="center"/>
    </xf>
    <xf numFmtId="3" fontId="13" fillId="9" borderId="11" xfId="0" applyNumberFormat="1" applyFont="1" applyFill="1" applyBorder="1" applyAlignment="1">
      <alignment vertical="center"/>
    </xf>
    <xf numFmtId="9" fontId="17" fillId="0" borderId="11" xfId="2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165" fontId="14" fillId="3" borderId="12" xfId="1" applyNumberFormat="1" applyFont="1" applyFill="1" applyBorder="1" applyAlignment="1">
      <alignment vertical="center"/>
    </xf>
    <xf numFmtId="3" fontId="13" fillId="8" borderId="13" xfId="0" applyNumberFormat="1" applyFont="1" applyFill="1" applyBorder="1" applyAlignment="1">
      <alignment vertical="center"/>
    </xf>
    <xf numFmtId="3" fontId="13" fillId="7" borderId="14" xfId="0" applyNumberFormat="1" applyFont="1" applyFill="1" applyBorder="1" applyAlignment="1">
      <alignment vertical="center"/>
    </xf>
    <xf numFmtId="9" fontId="7" fillId="0" borderId="0" xfId="2" applyFont="1"/>
  </cellXfs>
  <cellStyles count="21">
    <cellStyle name="Comma" xfId="1" builtinId="3"/>
    <cellStyle name="Comma 2" xfId="12" xr:uid="{CEC61BBC-01F9-40FF-B7D1-6EA57188DC58}"/>
    <cellStyle name="Comma 2 2" xfId="15" xr:uid="{C9CAF262-402A-4459-9423-6841294F3B4E}"/>
    <cellStyle name="Comma 2 3 2 2" xfId="9" xr:uid="{27B9D503-C95F-4F6B-A73F-2F7BE0823C64}"/>
    <cellStyle name="Comma 3" xfId="8" xr:uid="{8F160534-0128-4E34-BF28-A8459E055592}"/>
    <cellStyle name="Comma 3 2" xfId="14" xr:uid="{3E5DD935-EA6B-471B-BDF5-8F84FF404F3A}"/>
    <cellStyle name="Comma 4" xfId="11" xr:uid="{98E0429A-4829-4E7A-B58F-675EC20A1DA3}"/>
    <cellStyle name="Comma 7 3" xfId="19" xr:uid="{CE2F9494-6682-4AFC-B79F-E731D4540D91}"/>
    <cellStyle name="Currency 2" xfId="16" xr:uid="{CEF74FEC-AC09-495D-9EBE-A99F66EACD94}"/>
    <cellStyle name="Hyperlink 2" xfId="5" xr:uid="{5CCB8B29-EC1D-45C3-9109-BA0A509518D8}"/>
    <cellStyle name="Normal" xfId="0" builtinId="0"/>
    <cellStyle name="Normal 11 15 2" xfId="7" xr:uid="{9EBEA046-4A32-4EF9-B22C-F53F16E85D78}"/>
    <cellStyle name="Normal 11 3" xfId="18" xr:uid="{54EF2922-DC27-4372-8D60-529BEA80E2A7}"/>
    <cellStyle name="Normal 11 3 2" xfId="20" xr:uid="{DC8C3990-8D5D-4E4C-998E-43FC762AF87C}"/>
    <cellStyle name="Normal 2" xfId="3" xr:uid="{24C27E21-5741-427C-A163-6E228B4EFAFD}"/>
    <cellStyle name="Normal 2 2" xfId="13" xr:uid="{DBD0C24B-FC60-4CD9-89BC-8AE7E43B564A}"/>
    <cellStyle name="Normal 3" xfId="4" xr:uid="{EB60F59E-67B1-4FA8-A318-B1643F10F48E}"/>
    <cellStyle name="Normal 3 2" xfId="17" xr:uid="{A03207AD-9485-42AA-B79F-3524605355F0}"/>
    <cellStyle name="Normal 3 3" xfId="6" xr:uid="{E1E71418-DEAB-4FA9-BBE5-277330330CD5}"/>
    <cellStyle name="Percent" xfId="2" builtinId="5"/>
    <cellStyle name="Percent 2 2" xfId="10" xr:uid="{1820ED01-C42C-4F11-98C2-65F6BFDBF4BB}"/>
  </cellStyles>
  <dxfs count="0"/>
  <tableStyles count="0" defaultTableStyle="TableStyleMedium2" defaultPivotStyle="PivotStyleLight16"/>
  <colors>
    <mruColors>
      <color rgb="FF0090BC"/>
      <color rgb="FF36B3A1"/>
      <color rgb="FFFAE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UNHCR Theme">
      <a:dk1>
        <a:sysClr val="windowText" lastClr="000000"/>
      </a:dk1>
      <a:lt1>
        <a:sysClr val="window" lastClr="FFFFFF"/>
      </a:lt1>
      <a:dk2>
        <a:srgbClr val="0072BC"/>
      </a:dk2>
      <a:lt2>
        <a:srgbClr val="E7E6E6"/>
      </a:lt2>
      <a:accent1>
        <a:srgbClr val="EF4A60"/>
      </a:accent1>
      <a:accent2>
        <a:srgbClr val="00B398"/>
      </a:accent2>
      <a:accent3>
        <a:srgbClr val="FAEB00"/>
      </a:accent3>
      <a:accent4>
        <a:srgbClr val="18375F"/>
      </a:accent4>
      <a:accent5>
        <a:srgbClr val="80B9DE"/>
      </a:accent5>
      <a:accent6>
        <a:srgbClr val="A5A5A5"/>
      </a:accent6>
      <a:hlink>
        <a:srgbClr val="0072BC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60BA-4C8E-4CDB-8663-CAE8BFEB6285}">
  <dimension ref="A2:G184"/>
  <sheetViews>
    <sheetView showGridLines="0" tabSelected="1" zoomScaleNormal="100" workbookViewId="0">
      <selection activeCell="G158" sqref="G158"/>
    </sheetView>
  </sheetViews>
  <sheetFormatPr defaultColWidth="9" defaultRowHeight="15"/>
  <cols>
    <col min="1" max="1" width="53.625" style="3" customWidth="1"/>
    <col min="2" max="4" width="18.5" style="3" customWidth="1"/>
    <col min="5" max="5" width="13" style="43" customWidth="1"/>
    <col min="6" max="6" width="16.875" style="3" customWidth="1"/>
    <col min="7" max="7" width="18.875" style="3" customWidth="1"/>
    <col min="8" max="16384" width="9" style="1"/>
  </cols>
  <sheetData>
    <row r="2" spans="1:7" ht="18">
      <c r="A2" s="2" t="s">
        <v>199</v>
      </c>
    </row>
    <row r="4" spans="1:7" s="65" customFormat="1" ht="50.25" customHeight="1">
      <c r="A4" s="46" t="s">
        <v>2</v>
      </c>
      <c r="B4" s="47" t="s">
        <v>0</v>
      </c>
      <c r="C4" s="48" t="s">
        <v>1</v>
      </c>
      <c r="D4" s="49" t="s">
        <v>178</v>
      </c>
      <c r="E4" s="67" t="s">
        <v>179</v>
      </c>
      <c r="F4" s="66" t="s">
        <v>180</v>
      </c>
      <c r="G4" s="67" t="s">
        <v>181</v>
      </c>
    </row>
    <row r="5" spans="1:7" ht="18">
      <c r="A5" s="44" t="s">
        <v>172</v>
      </c>
    </row>
    <row r="6" spans="1:7">
      <c r="A6" s="5" t="s">
        <v>4</v>
      </c>
      <c r="B6" s="6"/>
      <c r="C6" s="6"/>
      <c r="D6" s="7"/>
    </row>
    <row r="7" spans="1:7" ht="30">
      <c r="A7" s="8" t="s">
        <v>55</v>
      </c>
      <c r="B7" s="9">
        <v>11909517.257778807</v>
      </c>
      <c r="C7" s="10">
        <v>1842453.6431813049</v>
      </c>
      <c r="D7" s="11">
        <v>13751970.900960112</v>
      </c>
    </row>
    <row r="8" spans="1:7">
      <c r="A8" s="12" t="s">
        <v>56</v>
      </c>
      <c r="B8" s="13">
        <v>1926268.5960383085</v>
      </c>
      <c r="C8" s="14">
        <v>186706.56782514474</v>
      </c>
      <c r="D8" s="15">
        <v>2112975.1638634531</v>
      </c>
    </row>
    <row r="9" spans="1:7">
      <c r="A9" s="12" t="s">
        <v>57</v>
      </c>
      <c r="B9" s="13">
        <v>11698842.436628565</v>
      </c>
      <c r="C9" s="14">
        <v>6399744.4431546209</v>
      </c>
      <c r="D9" s="15">
        <v>18098586.879783187</v>
      </c>
    </row>
    <row r="10" spans="1:7">
      <c r="A10" s="12" t="s">
        <v>58</v>
      </c>
      <c r="B10" s="13">
        <v>5879620.957467393</v>
      </c>
      <c r="C10" s="14">
        <v>1631223.8648376092</v>
      </c>
      <c r="D10" s="15">
        <v>7510844.8223050022</v>
      </c>
    </row>
    <row r="11" spans="1:7">
      <c r="A11" s="12" t="s">
        <v>59</v>
      </c>
      <c r="B11" s="13">
        <v>659438.70116921258</v>
      </c>
      <c r="C11" s="14">
        <v>181502.3930836448</v>
      </c>
      <c r="D11" s="15">
        <v>840941.09425285738</v>
      </c>
    </row>
    <row r="12" spans="1:7">
      <c r="A12" s="12" t="s">
        <v>60</v>
      </c>
      <c r="B12" s="13"/>
      <c r="C12" s="14">
        <v>14388448.210773962</v>
      </c>
      <c r="D12" s="15">
        <v>14388448.210773962</v>
      </c>
    </row>
    <row r="13" spans="1:7">
      <c r="A13" s="12" t="s">
        <v>61</v>
      </c>
      <c r="B13" s="13">
        <v>15580971.363213884</v>
      </c>
      <c r="C13" s="14">
        <v>8763615.2782627363</v>
      </c>
      <c r="D13" s="15">
        <v>24344586.64147662</v>
      </c>
    </row>
    <row r="14" spans="1:7">
      <c r="A14" s="12" t="s">
        <v>62</v>
      </c>
      <c r="B14" s="13">
        <v>6100254.5396692893</v>
      </c>
      <c r="C14" s="14">
        <v>2869123.646429888</v>
      </c>
      <c r="D14" s="15">
        <v>8969378.1860991772</v>
      </c>
    </row>
    <row r="15" spans="1:7">
      <c r="A15" s="12" t="s">
        <v>63</v>
      </c>
      <c r="B15" s="13">
        <v>10416386.652638976</v>
      </c>
      <c r="C15" s="14">
        <v>3084116.6537265102</v>
      </c>
      <c r="D15" s="15">
        <v>13500503.306365486</v>
      </c>
    </row>
    <row r="16" spans="1:7">
      <c r="A16" s="12" t="s">
        <v>64</v>
      </c>
      <c r="B16" s="13">
        <v>12653496.717901332</v>
      </c>
      <c r="C16" s="14">
        <v>14009586.387000015</v>
      </c>
      <c r="D16" s="15">
        <v>26663083.104901347</v>
      </c>
    </row>
    <row r="17" spans="1:7">
      <c r="A17" s="12" t="s">
        <v>65</v>
      </c>
      <c r="B17" s="13"/>
      <c r="C17" s="14">
        <v>8266371.5526357656</v>
      </c>
      <c r="D17" s="15">
        <v>8266371.5526357656</v>
      </c>
    </row>
    <row r="18" spans="1:7">
      <c r="A18" s="12" t="s">
        <v>66</v>
      </c>
      <c r="B18" s="13">
        <v>17391324.949761376</v>
      </c>
      <c r="C18" s="14">
        <v>23118073.946643662</v>
      </c>
      <c r="D18" s="15">
        <v>40509398.896405041</v>
      </c>
    </row>
    <row r="19" spans="1:7">
      <c r="A19" s="12" t="s">
        <v>67</v>
      </c>
      <c r="B19" s="13">
        <v>3286719.4309049742</v>
      </c>
      <c r="C19" s="14">
        <v>2948391.8753802013</v>
      </c>
      <c r="D19" s="15">
        <v>6235111.3062851755</v>
      </c>
    </row>
    <row r="20" spans="1:7">
      <c r="A20" s="4" t="s">
        <v>5</v>
      </c>
      <c r="B20" s="20">
        <v>97502841.603172123</v>
      </c>
      <c r="C20" s="21">
        <f>SUM(C7:C19)</f>
        <v>87689358.462935075</v>
      </c>
      <c r="D20" s="22">
        <v>185294720.20172825</v>
      </c>
      <c r="E20" s="70">
        <f>D20/$D$182</f>
        <v>0.13657359650085715</v>
      </c>
      <c r="F20" s="68">
        <v>899474655.37200022</v>
      </c>
      <c r="G20" s="71">
        <f>D20/F20</f>
        <v>0.20600326990324702</v>
      </c>
    </row>
    <row r="22" spans="1:7">
      <c r="A22" s="5" t="s">
        <v>6</v>
      </c>
      <c r="B22" s="6"/>
      <c r="C22" s="6"/>
      <c r="D22" s="7"/>
    </row>
    <row r="23" spans="1:7">
      <c r="A23" s="8" t="s">
        <v>82</v>
      </c>
      <c r="B23" s="9">
        <v>10054202.518783784</v>
      </c>
      <c r="C23" s="10">
        <v>34026.053442380718</v>
      </c>
      <c r="D23" s="11">
        <v>10088228.572226165</v>
      </c>
    </row>
    <row r="24" spans="1:7">
      <c r="A24" s="12" t="s">
        <v>68</v>
      </c>
      <c r="B24" s="13">
        <v>4154428.5389842177</v>
      </c>
      <c r="C24" s="14">
        <v>2381341.5993350553</v>
      </c>
      <c r="D24" s="15">
        <v>6535770.1383192725</v>
      </c>
    </row>
    <row r="25" spans="1:7">
      <c r="A25" s="12" t="s">
        <v>184</v>
      </c>
      <c r="B25" s="13">
        <v>5422797.1347309994</v>
      </c>
      <c r="C25" s="14">
        <v>22627540.735654913</v>
      </c>
      <c r="D25" s="15">
        <v>28050337.870385911</v>
      </c>
    </row>
    <row r="26" spans="1:7">
      <c r="A26" s="12" t="s">
        <v>69</v>
      </c>
      <c r="B26" s="13">
        <v>2916194.9446565993</v>
      </c>
      <c r="C26" s="14">
        <v>2703208.222152479</v>
      </c>
      <c r="D26" s="15">
        <v>5619403.1668090783</v>
      </c>
    </row>
    <row r="27" spans="1:7">
      <c r="A27" s="12" t="s">
        <v>71</v>
      </c>
      <c r="B27" s="13">
        <v>2544032.9238994517</v>
      </c>
      <c r="C27" s="14">
        <v>6268931.3173554959</v>
      </c>
      <c r="D27" s="15">
        <v>8812964.2412549481</v>
      </c>
    </row>
    <row r="28" spans="1:7">
      <c r="A28" s="12" t="s">
        <v>70</v>
      </c>
      <c r="B28" s="13">
        <v>2669321.5918095158</v>
      </c>
      <c r="C28" s="14">
        <v>2188530.6210458591</v>
      </c>
      <c r="D28" s="15">
        <v>4857852.2128553744</v>
      </c>
    </row>
    <row r="29" spans="1:7">
      <c r="A29" s="12" t="s">
        <v>185</v>
      </c>
      <c r="B29" s="13">
        <v>4742345.792696218</v>
      </c>
      <c r="C29" s="14">
        <v>3558074.5677608508</v>
      </c>
      <c r="D29" s="15">
        <v>8300420.3604570683</v>
      </c>
    </row>
    <row r="30" spans="1:7">
      <c r="A30" s="12" t="s">
        <v>72</v>
      </c>
      <c r="B30" s="13">
        <v>4677394.4184369417</v>
      </c>
      <c r="C30" s="14">
        <v>4941950.0956829349</v>
      </c>
      <c r="D30" s="15">
        <v>9619344.5141198765</v>
      </c>
    </row>
    <row r="31" spans="1:7">
      <c r="A31" s="16" t="s">
        <v>73</v>
      </c>
      <c r="B31" s="17">
        <v>2265865.7533992245</v>
      </c>
      <c r="C31" s="18">
        <v>1879241.4646122826</v>
      </c>
      <c r="D31" s="19">
        <v>4145107.2180115068</v>
      </c>
    </row>
    <row r="32" spans="1:7">
      <c r="A32" s="23" t="s">
        <v>7</v>
      </c>
      <c r="B32" s="20">
        <v>39446583.617396958</v>
      </c>
      <c r="C32" s="21">
        <v>46582844.677042253</v>
      </c>
      <c r="D32" s="24">
        <v>86029428.294439211</v>
      </c>
      <c r="E32" s="70">
        <f>D32/$D$182</f>
        <v>6.3408975788909597E-2</v>
      </c>
      <c r="F32" s="68">
        <v>191901893.28800002</v>
      </c>
      <c r="G32" s="71">
        <f>D32/F32</f>
        <v>0.44829900747945767</v>
      </c>
    </row>
    <row r="34" spans="1:7">
      <c r="A34" s="5" t="s">
        <v>8</v>
      </c>
      <c r="B34" s="6"/>
      <c r="C34" s="6"/>
      <c r="D34" s="7"/>
    </row>
    <row r="35" spans="1:7">
      <c r="A35" s="8" t="s">
        <v>74</v>
      </c>
      <c r="B35" s="9">
        <v>7461443.9989239797</v>
      </c>
      <c r="C35" s="10">
        <v>7980459.8429330066</v>
      </c>
      <c r="D35" s="11">
        <v>15441903.841856986</v>
      </c>
    </row>
    <row r="36" spans="1:7">
      <c r="A36" s="12" t="s">
        <v>75</v>
      </c>
      <c r="B36" s="13"/>
      <c r="C36" s="14">
        <v>11443160.433284387</v>
      </c>
      <c r="D36" s="15">
        <v>11443160.433284387</v>
      </c>
    </row>
    <row r="37" spans="1:7">
      <c r="A37" s="12" t="s">
        <v>187</v>
      </c>
      <c r="B37" s="13">
        <v>9148816.6275339872</v>
      </c>
      <c r="C37" s="14">
        <v>6204502.1834964193</v>
      </c>
      <c r="D37" s="15">
        <v>15353318.811030407</v>
      </c>
    </row>
    <row r="38" spans="1:7">
      <c r="A38" s="12" t="s">
        <v>76</v>
      </c>
      <c r="B38" s="13">
        <v>3973171.4474623064</v>
      </c>
      <c r="C38" s="14">
        <v>4187451.8245202424</v>
      </c>
      <c r="D38" s="15">
        <v>8160623.2719825488</v>
      </c>
    </row>
    <row r="39" spans="1:7">
      <c r="A39" s="12" t="s">
        <v>77</v>
      </c>
      <c r="B39" s="13"/>
      <c r="C39" s="14">
        <v>12198362.863052348</v>
      </c>
      <c r="D39" s="15">
        <v>12198362.863052348</v>
      </c>
    </row>
    <row r="40" spans="1:7">
      <c r="A40" s="12" t="s">
        <v>186</v>
      </c>
      <c r="B40" s="13">
        <v>5755276.0936096674</v>
      </c>
      <c r="C40" s="14">
        <v>4260160.0378428055</v>
      </c>
      <c r="D40" s="15">
        <v>10015436.131452473</v>
      </c>
    </row>
    <row r="41" spans="1:7">
      <c r="A41" s="12" t="s">
        <v>78</v>
      </c>
      <c r="B41" s="13"/>
      <c r="C41" s="14">
        <v>12823396.49448739</v>
      </c>
      <c r="D41" s="15">
        <v>12823396.49448739</v>
      </c>
    </row>
    <row r="42" spans="1:7">
      <c r="A42" s="12" t="s">
        <v>79</v>
      </c>
      <c r="B42" s="13">
        <v>13286523.505956363</v>
      </c>
      <c r="C42" s="14">
        <v>9463584.1084166579</v>
      </c>
      <c r="D42" s="15">
        <v>22750107.614373021</v>
      </c>
    </row>
    <row r="43" spans="1:7">
      <c r="A43" s="12" t="s">
        <v>80</v>
      </c>
      <c r="B43" s="13">
        <v>8089856.053348491</v>
      </c>
      <c r="C43" s="14">
        <v>5546109.6797467219</v>
      </c>
      <c r="D43" s="15">
        <v>13635965.733095214</v>
      </c>
    </row>
    <row r="44" spans="1:7">
      <c r="A44" s="12" t="s">
        <v>188</v>
      </c>
      <c r="B44" s="13">
        <v>687067.39045341418</v>
      </c>
      <c r="C44" s="14">
        <v>790987.1392373821</v>
      </c>
      <c r="D44" s="15">
        <v>1478054.5296907963</v>
      </c>
    </row>
    <row r="45" spans="1:7">
      <c r="A45" s="23" t="s">
        <v>9</v>
      </c>
      <c r="B45" s="20">
        <v>48402155.117288209</v>
      </c>
      <c r="C45" s="21">
        <v>74898174.607017368</v>
      </c>
      <c r="D45" s="24">
        <v>123300329.72430557</v>
      </c>
      <c r="E45" s="70">
        <f>D45/$D$182</f>
        <v>9.0879920711485485E-2</v>
      </c>
      <c r="F45" s="68">
        <v>467227403.2069999</v>
      </c>
      <c r="G45" s="71">
        <f>D45/F45</f>
        <v>0.26389789827819393</v>
      </c>
    </row>
    <row r="47" spans="1:7">
      <c r="A47" s="25" t="s">
        <v>10</v>
      </c>
      <c r="B47" s="26"/>
      <c r="C47" s="26"/>
      <c r="D47" s="26"/>
    </row>
    <row r="48" spans="1:7">
      <c r="A48" s="27" t="s">
        <v>11</v>
      </c>
      <c r="B48" s="28"/>
      <c r="C48" s="28"/>
      <c r="D48" s="28"/>
    </row>
    <row r="49" spans="1:4">
      <c r="A49" s="29" t="s">
        <v>81</v>
      </c>
      <c r="B49" s="9">
        <v>8638313.2183453515</v>
      </c>
      <c r="C49" s="10">
        <v>786406.74766885967</v>
      </c>
      <c r="D49" s="11">
        <v>9424719.966014212</v>
      </c>
    </row>
    <row r="50" spans="1:4">
      <c r="A50" s="30" t="s">
        <v>145</v>
      </c>
      <c r="B50" s="17"/>
      <c r="C50" s="18">
        <v>2501646.3930935198</v>
      </c>
      <c r="D50" s="19">
        <v>2501646.3930935198</v>
      </c>
    </row>
    <row r="51" spans="1:4">
      <c r="A51" s="5" t="s">
        <v>12</v>
      </c>
      <c r="B51" s="31">
        <f>SUM(B49:B50)</f>
        <v>8638313.2183453515</v>
      </c>
      <c r="C51" s="31">
        <f t="shared" ref="C51" si="0">SUM(C49:C50)</f>
        <v>3288053.1407623794</v>
      </c>
      <c r="D51" s="31">
        <f t="shared" ref="D51" si="1">SUM(D49:D50)</f>
        <v>11926366.359107733</v>
      </c>
    </row>
    <row r="52" spans="1:4">
      <c r="A52" s="27" t="s">
        <v>13</v>
      </c>
      <c r="B52" s="28"/>
      <c r="C52" s="28"/>
      <c r="D52" s="28"/>
    </row>
    <row r="53" spans="1:4">
      <c r="A53" s="29" t="s">
        <v>189</v>
      </c>
      <c r="B53" s="9">
        <v>6502732.7090377007</v>
      </c>
      <c r="C53" s="10">
        <v>146339.70932236733</v>
      </c>
      <c r="D53" s="11">
        <v>6649072.4183600675</v>
      </c>
    </row>
    <row r="54" spans="1:4">
      <c r="A54" s="32" t="s">
        <v>83</v>
      </c>
      <c r="B54" s="13">
        <v>1217876.1629750442</v>
      </c>
      <c r="C54" s="14">
        <v>1384097.5656939873</v>
      </c>
      <c r="D54" s="15">
        <v>2601973.7286690315</v>
      </c>
    </row>
    <row r="55" spans="1:4">
      <c r="A55" s="32" t="s">
        <v>84</v>
      </c>
      <c r="B55" s="13">
        <v>8963876.0867369827</v>
      </c>
      <c r="C55" s="14">
        <v>5108907.6989655271</v>
      </c>
      <c r="D55" s="15">
        <v>14072783.78570251</v>
      </c>
    </row>
    <row r="56" spans="1:4">
      <c r="A56" s="32" t="s">
        <v>85</v>
      </c>
      <c r="B56" s="13">
        <v>354119.53097695165</v>
      </c>
      <c r="C56" s="14">
        <v>1881127.3184854498</v>
      </c>
      <c r="D56" s="15">
        <v>2235246.8494624016</v>
      </c>
    </row>
    <row r="57" spans="1:4">
      <c r="A57" s="32" t="s">
        <v>86</v>
      </c>
      <c r="B57" s="13">
        <v>848890.83945433749</v>
      </c>
      <c r="C57" s="14">
        <v>95077.884744804207</v>
      </c>
      <c r="D57" s="15">
        <v>943968.72419914172</v>
      </c>
    </row>
    <row r="58" spans="1:4">
      <c r="A58" s="32" t="s">
        <v>91</v>
      </c>
      <c r="B58" s="13">
        <v>6736229.9395052502</v>
      </c>
      <c r="C58" s="14">
        <v>1659831.4467709004</v>
      </c>
      <c r="D58" s="15">
        <v>8396061.3862761501</v>
      </c>
    </row>
    <row r="59" spans="1:4">
      <c r="A59" s="32" t="s">
        <v>92</v>
      </c>
      <c r="B59" s="13">
        <v>2673655.5231179846</v>
      </c>
      <c r="C59" s="14">
        <v>224387.55429429657</v>
      </c>
      <c r="D59" s="15">
        <v>2898043.0774122812</v>
      </c>
    </row>
    <row r="60" spans="1:4">
      <c r="A60" s="32" t="s">
        <v>87</v>
      </c>
      <c r="B60" s="13">
        <v>3531070.6213724017</v>
      </c>
      <c r="C60" s="14">
        <v>418255.48416636302</v>
      </c>
      <c r="D60" s="15">
        <v>3949326.105538765</v>
      </c>
    </row>
    <row r="61" spans="1:4">
      <c r="A61" s="32" t="s">
        <v>88</v>
      </c>
      <c r="B61" s="13"/>
      <c r="C61" s="14">
        <v>1897383.2748424376</v>
      </c>
      <c r="D61" s="15">
        <v>1897383.2748424376</v>
      </c>
    </row>
    <row r="62" spans="1:4">
      <c r="A62" s="32" t="s">
        <v>190</v>
      </c>
      <c r="B62" s="13">
        <v>2175793.1492524613</v>
      </c>
      <c r="C62" s="14"/>
      <c r="D62" s="15">
        <v>2175793.1492524613</v>
      </c>
    </row>
    <row r="63" spans="1:4">
      <c r="A63" s="32" t="s">
        <v>89</v>
      </c>
      <c r="B63" s="13">
        <v>317192.69554949942</v>
      </c>
      <c r="C63" s="14">
        <v>117071.76745789386</v>
      </c>
      <c r="D63" s="15">
        <v>434264.46300739329</v>
      </c>
    </row>
    <row r="64" spans="1:4">
      <c r="A64" s="30" t="s">
        <v>90</v>
      </c>
      <c r="B64" s="17">
        <v>5326291.0835563419</v>
      </c>
      <c r="C64" s="18">
        <v>756427.24532470363</v>
      </c>
      <c r="D64" s="19">
        <v>6082718.3288810458</v>
      </c>
    </row>
    <row r="65" spans="1:7">
      <c r="A65" s="5" t="s">
        <v>14</v>
      </c>
      <c r="B65" s="31">
        <f>SUM(B53:B64)</f>
        <v>38647728.341534957</v>
      </c>
      <c r="C65" s="31">
        <f t="shared" ref="C65:D65" si="2">SUM(C53:C64)</f>
        <v>13688906.950068731</v>
      </c>
      <c r="D65" s="31">
        <f t="shared" si="2"/>
        <v>52336635.291603684</v>
      </c>
    </row>
    <row r="66" spans="1:7">
      <c r="A66" s="27" t="s">
        <v>15</v>
      </c>
      <c r="B66" s="28"/>
      <c r="C66" s="28"/>
      <c r="D66" s="28"/>
    </row>
    <row r="67" spans="1:7">
      <c r="A67" s="29" t="s">
        <v>50</v>
      </c>
      <c r="B67" s="9">
        <v>2014896.5217327839</v>
      </c>
      <c r="C67" s="10"/>
      <c r="D67" s="11">
        <v>2014896.5217327839</v>
      </c>
    </row>
    <row r="68" spans="1:7">
      <c r="A68" s="30" t="s">
        <v>93</v>
      </c>
      <c r="B68" s="17">
        <v>8485826.9485520292</v>
      </c>
      <c r="C68" s="18">
        <v>1941222.4335009337</v>
      </c>
      <c r="D68" s="19">
        <v>10427049.382052964</v>
      </c>
    </row>
    <row r="69" spans="1:7">
      <c r="A69" s="33" t="s">
        <v>174</v>
      </c>
      <c r="B69" s="31">
        <f>SUM(B67:B68)</f>
        <v>10500723.470284812</v>
      </c>
      <c r="C69" s="31">
        <f t="shared" ref="C69:D69" si="3">SUM(C67:C68)</f>
        <v>1941222.4335009337</v>
      </c>
      <c r="D69" s="34">
        <f t="shared" si="3"/>
        <v>12441945.903785747</v>
      </c>
    </row>
    <row r="70" spans="1:7">
      <c r="A70" s="4" t="s">
        <v>16</v>
      </c>
      <c r="B70" s="20">
        <v>57786765.030165121</v>
      </c>
      <c r="C70" s="21">
        <v>18918182.524332043</v>
      </c>
      <c r="D70" s="22">
        <v>76704947.554497167</v>
      </c>
      <c r="E70" s="70">
        <f>D70/$D$182</f>
        <v>5.653626042621368E-2</v>
      </c>
      <c r="F70" s="68">
        <v>369535085.579</v>
      </c>
      <c r="G70" s="71">
        <f>D70/F70</f>
        <v>0.20757148792600646</v>
      </c>
    </row>
    <row r="72" spans="1:7">
      <c r="A72" s="5" t="s">
        <v>17</v>
      </c>
      <c r="B72" s="6"/>
      <c r="C72" s="6"/>
      <c r="D72" s="6"/>
    </row>
    <row r="73" spans="1:7">
      <c r="A73" s="27" t="s">
        <v>18</v>
      </c>
      <c r="B73" s="28"/>
      <c r="C73" s="28"/>
      <c r="D73" s="28"/>
    </row>
    <row r="74" spans="1:7">
      <c r="A74" s="29" t="s">
        <v>94</v>
      </c>
      <c r="B74" s="9">
        <v>10337485.93082743</v>
      </c>
      <c r="C74" s="10">
        <v>196123.38007304302</v>
      </c>
      <c r="D74" s="11">
        <v>10533609.310900472</v>
      </c>
    </row>
    <row r="75" spans="1:7">
      <c r="A75" s="5" t="s">
        <v>19</v>
      </c>
      <c r="B75" s="31">
        <v>10337485.93082743</v>
      </c>
      <c r="C75" s="31">
        <v>196123.38007304302</v>
      </c>
      <c r="D75" s="31">
        <v>10533609.310900472</v>
      </c>
    </row>
    <row r="76" spans="1:7">
      <c r="A76" s="27" t="s">
        <v>20</v>
      </c>
      <c r="B76" s="28"/>
      <c r="C76" s="28"/>
      <c r="D76" s="28"/>
    </row>
    <row r="77" spans="1:7">
      <c r="A77" s="29" t="s">
        <v>95</v>
      </c>
      <c r="B77" s="9">
        <v>1671672.6531035022</v>
      </c>
      <c r="C77" s="10">
        <v>1915777.31412017</v>
      </c>
      <c r="D77" s="11">
        <v>3587449.9672236722</v>
      </c>
    </row>
    <row r="78" spans="1:7">
      <c r="A78" s="35" t="s">
        <v>96</v>
      </c>
      <c r="B78" s="36">
        <v>1235631.4245130729</v>
      </c>
      <c r="C78" s="37">
        <v>464227.73755860719</v>
      </c>
      <c r="D78" s="38">
        <v>1699859.1620716802</v>
      </c>
    </row>
    <row r="79" spans="1:7">
      <c r="A79" s="5" t="s">
        <v>21</v>
      </c>
      <c r="B79" s="31">
        <f>SUM(B77:B78)</f>
        <v>2907304.0776165752</v>
      </c>
      <c r="C79" s="31">
        <f t="shared" ref="C79:D79" si="4">SUM(C77:C78)</f>
        <v>2380005.0516787772</v>
      </c>
      <c r="D79" s="31">
        <f t="shared" si="4"/>
        <v>5287309.1292953528</v>
      </c>
    </row>
    <row r="80" spans="1:7">
      <c r="A80" s="27" t="s">
        <v>22</v>
      </c>
      <c r="B80" s="28"/>
      <c r="C80" s="28"/>
      <c r="D80" s="28"/>
    </row>
    <row r="81" spans="1:4">
      <c r="A81" s="29" t="s">
        <v>97</v>
      </c>
      <c r="B81" s="9">
        <v>1751719.2045215135</v>
      </c>
      <c r="C81" s="10">
        <v>1462992.3167225735</v>
      </c>
      <c r="D81" s="11">
        <v>3214711.5212440873</v>
      </c>
    </row>
    <row r="82" spans="1:4">
      <c r="A82" s="29" t="s">
        <v>98</v>
      </c>
      <c r="B82" s="9">
        <v>4284290.2319646766</v>
      </c>
      <c r="C82" s="10"/>
      <c r="D82" s="11">
        <v>4284290.2319646766</v>
      </c>
    </row>
    <row r="83" spans="1:4">
      <c r="A83" s="29" t="s">
        <v>52</v>
      </c>
      <c r="B83" s="9">
        <v>1756486.5716443332</v>
      </c>
      <c r="C83" s="10">
        <v>1689603.9293646729</v>
      </c>
      <c r="D83" s="11">
        <v>3446090.5010090061</v>
      </c>
    </row>
    <row r="84" spans="1:4">
      <c r="A84" s="3" t="s">
        <v>53</v>
      </c>
      <c r="B84" s="39">
        <v>1418160.1104434202</v>
      </c>
      <c r="C84" s="40">
        <v>1155889.1487130602</v>
      </c>
      <c r="D84" s="41">
        <v>2574049.2591564804</v>
      </c>
    </row>
    <row r="85" spans="1:4">
      <c r="A85" s="5" t="s">
        <v>23</v>
      </c>
      <c r="B85" s="31">
        <f>SUM(B81:B84)</f>
        <v>9210656.1185739432</v>
      </c>
      <c r="C85" s="31">
        <f t="shared" ref="C85:D85" si="5">SUM(C81:C84)</f>
        <v>4308485.3948003072</v>
      </c>
      <c r="D85" s="31">
        <f t="shared" si="5"/>
        <v>13519141.51337425</v>
      </c>
    </row>
    <row r="86" spans="1:4">
      <c r="A86" s="27" t="s">
        <v>24</v>
      </c>
      <c r="B86" s="28"/>
      <c r="C86" s="28"/>
      <c r="D86" s="28"/>
    </row>
    <row r="87" spans="1:4">
      <c r="A87" s="29" t="s">
        <v>99</v>
      </c>
      <c r="B87" s="9">
        <v>4594385.2229125202</v>
      </c>
      <c r="C87" s="10">
        <v>4081265.1328604859</v>
      </c>
      <c r="D87" s="11">
        <v>8675650.3557730056</v>
      </c>
    </row>
    <row r="88" spans="1:4">
      <c r="A88" s="29" t="s">
        <v>100</v>
      </c>
      <c r="B88" s="9">
        <v>2037699.5314750762</v>
      </c>
      <c r="C88" s="10">
        <v>1038350.2790966119</v>
      </c>
      <c r="D88" s="11">
        <v>3076049.8105716882</v>
      </c>
    </row>
    <row r="89" spans="1:4">
      <c r="A89" s="35" t="s">
        <v>101</v>
      </c>
      <c r="B89" s="36">
        <v>525957.60085510393</v>
      </c>
      <c r="C89" s="37">
        <v>452809.13037951558</v>
      </c>
      <c r="D89" s="38">
        <v>978766.73123461951</v>
      </c>
    </row>
    <row r="90" spans="1:4">
      <c r="A90" s="5" t="s">
        <v>25</v>
      </c>
      <c r="B90" s="31">
        <f>SUM(B87:B89)</f>
        <v>7158042.3552427003</v>
      </c>
      <c r="C90" s="31">
        <f t="shared" ref="C90:D90" si="6">SUM(C87:C89)</f>
        <v>5572424.5423366139</v>
      </c>
      <c r="D90" s="31">
        <f t="shared" si="6"/>
        <v>12730466.897579314</v>
      </c>
    </row>
    <row r="91" spans="1:4">
      <c r="A91" s="27" t="s">
        <v>26</v>
      </c>
      <c r="B91" s="28"/>
      <c r="C91" s="28"/>
      <c r="D91" s="28"/>
    </row>
    <row r="92" spans="1:4">
      <c r="A92" s="29" t="s">
        <v>102</v>
      </c>
      <c r="B92" s="9">
        <v>2078963.1355674353</v>
      </c>
      <c r="C92" s="10">
        <v>5235286.3632770525</v>
      </c>
      <c r="D92" s="11">
        <v>7314249.4988444876</v>
      </c>
    </row>
    <row r="93" spans="1:4">
      <c r="A93" s="32" t="s">
        <v>103</v>
      </c>
      <c r="B93" s="13">
        <v>2422730.2848734595</v>
      </c>
      <c r="C93" s="14">
        <v>1884024.4485778939</v>
      </c>
      <c r="D93" s="15">
        <v>4306754.7334513534</v>
      </c>
    </row>
    <row r="94" spans="1:4">
      <c r="A94" s="32" t="s">
        <v>104</v>
      </c>
      <c r="B94" s="13">
        <v>3702363.4802436163</v>
      </c>
      <c r="C94" s="14">
        <v>2997923.8758023856</v>
      </c>
      <c r="D94" s="15">
        <v>6700287.3560460024</v>
      </c>
    </row>
    <row r="95" spans="1:4">
      <c r="A95" s="32" t="s">
        <v>105</v>
      </c>
      <c r="B95" s="13">
        <v>3205526.1219630395</v>
      </c>
      <c r="C95" s="14">
        <v>103989.06811545507</v>
      </c>
      <c r="D95" s="15">
        <v>3309515.1900784946</v>
      </c>
    </row>
    <row r="96" spans="1:4">
      <c r="A96" s="32" t="s">
        <v>106</v>
      </c>
      <c r="B96" s="13">
        <v>336983.45732501912</v>
      </c>
      <c r="C96" s="14">
        <v>294942.36131704057</v>
      </c>
      <c r="D96" s="15">
        <v>631925.81864205969</v>
      </c>
    </row>
    <row r="97" spans="1:7">
      <c r="A97" s="30" t="s">
        <v>191</v>
      </c>
      <c r="B97" s="17">
        <v>1865668.6828728809</v>
      </c>
      <c r="C97" s="18">
        <v>3038430.6593833775</v>
      </c>
      <c r="D97" s="19">
        <v>4904099.3422562582</v>
      </c>
    </row>
    <row r="98" spans="1:7">
      <c r="A98" s="5" t="s">
        <v>27</v>
      </c>
      <c r="B98" s="31">
        <f>SUM(B92:B97)</f>
        <v>13612235.16284545</v>
      </c>
      <c r="C98" s="31">
        <f t="shared" ref="C98:D98" si="7">SUM(C92:C97)</f>
        <v>13554596.776473204</v>
      </c>
      <c r="D98" s="31">
        <f t="shared" si="7"/>
        <v>27166831.939318657</v>
      </c>
    </row>
    <row r="99" spans="1:7">
      <c r="A99" s="27" t="s">
        <v>28</v>
      </c>
      <c r="B99" s="28"/>
      <c r="C99" s="28"/>
      <c r="D99" s="28"/>
    </row>
    <row r="100" spans="1:7">
      <c r="A100" s="29" t="s">
        <v>107</v>
      </c>
      <c r="B100" s="9">
        <v>20603032.77619775</v>
      </c>
      <c r="C100" s="10">
        <v>47601375.668841206</v>
      </c>
      <c r="D100" s="11">
        <v>68204408.445038959</v>
      </c>
    </row>
    <row r="101" spans="1:7">
      <c r="A101" s="32" t="s">
        <v>108</v>
      </c>
      <c r="B101" s="13">
        <v>12073043.862787459</v>
      </c>
      <c r="C101" s="14">
        <v>8707383.697232794</v>
      </c>
      <c r="D101" s="15">
        <v>20780427.560020253</v>
      </c>
    </row>
    <row r="102" spans="1:7">
      <c r="A102" s="30" t="s">
        <v>109</v>
      </c>
      <c r="B102" s="17">
        <v>2123473.0522961095</v>
      </c>
      <c r="C102" s="18">
        <v>3577636.443593259</v>
      </c>
      <c r="D102" s="19">
        <v>5701109.4958893685</v>
      </c>
    </row>
    <row r="103" spans="1:7">
      <c r="A103" s="5" t="s">
        <v>29</v>
      </c>
      <c r="B103" s="31">
        <f>SUM(B100:B102)</f>
        <v>34799549.691281319</v>
      </c>
      <c r="C103" s="31">
        <f t="shared" ref="C103" si="8">SUM(C100:C102)</f>
        <v>59886395.809667252</v>
      </c>
      <c r="D103" s="31">
        <f t="shared" ref="D103" si="9">SUM(D100:D102)</f>
        <v>94685945.500948578</v>
      </c>
    </row>
    <row r="104" spans="1:7">
      <c r="A104" s="4" t="s">
        <v>30</v>
      </c>
      <c r="B104" s="20">
        <v>78025273.336387426</v>
      </c>
      <c r="C104" s="21">
        <v>85898030.955029219</v>
      </c>
      <c r="D104" s="22">
        <v>163923304.29141665</v>
      </c>
      <c r="E104" s="70">
        <f>D104/$D$182</f>
        <v>0.12082154954555663</v>
      </c>
      <c r="F104" s="68">
        <v>478281264.06699997</v>
      </c>
      <c r="G104" s="71">
        <f>D104/F104</f>
        <v>0.34273411192718906</v>
      </c>
    </row>
    <row r="106" spans="1:7">
      <c r="A106" s="5" t="s">
        <v>31</v>
      </c>
      <c r="B106" s="6"/>
      <c r="C106" s="6"/>
      <c r="D106" s="6"/>
    </row>
    <row r="107" spans="1:7">
      <c r="A107" s="27" t="s">
        <v>32</v>
      </c>
      <c r="B107" s="28"/>
      <c r="C107" s="28"/>
      <c r="D107" s="28"/>
    </row>
    <row r="108" spans="1:7">
      <c r="A108" s="29" t="s">
        <v>110</v>
      </c>
      <c r="B108" s="9"/>
      <c r="C108" s="10">
        <v>38193.052729663337</v>
      </c>
      <c r="D108" s="11">
        <v>38193.052729663337</v>
      </c>
    </row>
    <row r="109" spans="1:7">
      <c r="A109" s="30" t="s">
        <v>33</v>
      </c>
      <c r="B109" s="17"/>
      <c r="C109" s="18">
        <v>1297802.0614678045</v>
      </c>
      <c r="D109" s="19">
        <v>1297802.0614678045</v>
      </c>
    </row>
    <row r="110" spans="1:7">
      <c r="A110" s="5" t="s">
        <v>34</v>
      </c>
      <c r="B110" s="31"/>
      <c r="C110" s="31">
        <f>SUM(C108:C109)</f>
        <v>1335995.1141974679</v>
      </c>
      <c r="D110" s="31">
        <f>SUM(D108:D109)</f>
        <v>1335995.1141974679</v>
      </c>
    </row>
    <row r="111" spans="1:7">
      <c r="A111" s="27" t="s">
        <v>35</v>
      </c>
      <c r="B111" s="28"/>
      <c r="C111" s="28"/>
      <c r="D111" s="28"/>
    </row>
    <row r="112" spans="1:7">
      <c r="A112" s="29" t="s">
        <v>111</v>
      </c>
      <c r="B112" s="9"/>
      <c r="C112" s="10">
        <v>1386005.9051916858</v>
      </c>
      <c r="D112" s="11">
        <v>1386005.9051916858</v>
      </c>
    </row>
    <row r="113" spans="1:7">
      <c r="A113" s="32" t="s">
        <v>112</v>
      </c>
      <c r="B113" s="13"/>
      <c r="C113" s="14">
        <v>101154.17558858194</v>
      </c>
      <c r="D113" s="15">
        <v>101154.17558858194</v>
      </c>
    </row>
    <row r="114" spans="1:7">
      <c r="A114" s="32" t="s">
        <v>114</v>
      </c>
      <c r="B114" s="13"/>
      <c r="C114" s="14">
        <v>469829.59549295285</v>
      </c>
      <c r="D114" s="15">
        <v>469829.59549295285</v>
      </c>
    </row>
    <row r="115" spans="1:7">
      <c r="A115" s="32" t="s">
        <v>115</v>
      </c>
      <c r="B115" s="13"/>
      <c r="C115" s="14">
        <v>2979601.4981977227</v>
      </c>
      <c r="D115" s="15">
        <v>2979601.4981977227</v>
      </c>
    </row>
    <row r="116" spans="1:7">
      <c r="A116" s="32" t="s">
        <v>116</v>
      </c>
      <c r="B116" s="13"/>
      <c r="C116" s="14">
        <v>58599244.490021564</v>
      </c>
      <c r="D116" s="15">
        <v>58599244.490021564</v>
      </c>
      <c r="G116" s="86"/>
    </row>
    <row r="117" spans="1:7">
      <c r="A117" s="5" t="s">
        <v>36</v>
      </c>
      <c r="B117" s="31"/>
      <c r="C117" s="31">
        <f>SUM(C112:C116)</f>
        <v>63535835.66449251</v>
      </c>
      <c r="D117" s="31">
        <f>SUM(D112:D116)</f>
        <v>63535835.66449251</v>
      </c>
    </row>
    <row r="118" spans="1:7">
      <c r="A118" s="27" t="s">
        <v>37</v>
      </c>
      <c r="B118" s="28"/>
      <c r="C118" s="28"/>
      <c r="D118" s="28"/>
    </row>
    <row r="119" spans="1:7">
      <c r="A119" s="32" t="s">
        <v>113</v>
      </c>
      <c r="B119" s="13"/>
      <c r="C119" s="14">
        <v>89421.473727222372</v>
      </c>
      <c r="D119" s="15">
        <v>89421.473727222372</v>
      </c>
    </row>
    <row r="120" spans="1:7">
      <c r="A120" s="29" t="s">
        <v>193</v>
      </c>
      <c r="B120" s="9"/>
      <c r="C120" s="10">
        <v>2587879.8955807802</v>
      </c>
      <c r="D120" s="11">
        <v>2587879.8955807802</v>
      </c>
    </row>
    <row r="121" spans="1:7">
      <c r="A121" s="32" t="s">
        <v>117</v>
      </c>
      <c r="B121" s="13"/>
      <c r="C121" s="14">
        <v>4652214.299705673</v>
      </c>
      <c r="D121" s="15">
        <v>4652214.299705673</v>
      </c>
    </row>
    <row r="122" spans="1:7">
      <c r="A122" s="32" t="s">
        <v>118</v>
      </c>
      <c r="B122" s="13"/>
      <c r="C122" s="14">
        <v>161863.71588612365</v>
      </c>
      <c r="D122" s="15">
        <v>161863.71588612365</v>
      </c>
    </row>
    <row r="123" spans="1:7">
      <c r="A123" s="32" t="s">
        <v>119</v>
      </c>
      <c r="B123" s="13"/>
      <c r="C123" s="14">
        <v>178752.36842057941</v>
      </c>
      <c r="D123" s="15">
        <v>178752.36842057941</v>
      </c>
    </row>
    <row r="124" spans="1:7">
      <c r="A124" s="32" t="s">
        <v>120</v>
      </c>
      <c r="B124" s="13"/>
      <c r="C124" s="14">
        <v>834354.38529707957</v>
      </c>
      <c r="D124" s="15">
        <v>834354.38529707957</v>
      </c>
    </row>
    <row r="125" spans="1:7">
      <c r="A125" s="32" t="s">
        <v>49</v>
      </c>
      <c r="B125" s="13"/>
      <c r="C125" s="14">
        <v>325158.29991781403</v>
      </c>
      <c r="D125" s="15">
        <v>325158.29991781403</v>
      </c>
    </row>
    <row r="126" spans="1:7">
      <c r="A126" s="30" t="s">
        <v>54</v>
      </c>
      <c r="B126" s="13"/>
      <c r="C126" s="14">
        <v>905269.02509132924</v>
      </c>
      <c r="D126" s="15">
        <v>905269.02509132924</v>
      </c>
    </row>
    <row r="127" spans="1:7">
      <c r="A127" s="32" t="s">
        <v>195</v>
      </c>
      <c r="B127" s="13"/>
      <c r="C127" s="14">
        <v>6418559.4207374789</v>
      </c>
      <c r="D127" s="15">
        <v>6418559.4207374789</v>
      </c>
    </row>
    <row r="128" spans="1:7">
      <c r="A128" s="32" t="s">
        <v>196</v>
      </c>
      <c r="B128" s="13"/>
      <c r="C128" s="14">
        <v>966191.51701364538</v>
      </c>
      <c r="D128" s="15">
        <v>966191.51701364538</v>
      </c>
    </row>
    <row r="129" spans="1:4">
      <c r="A129" s="32" t="s">
        <v>121</v>
      </c>
      <c r="B129" s="13"/>
      <c r="C129" s="14">
        <v>413532.65116421174</v>
      </c>
      <c r="D129" s="15">
        <v>413532.65116421174</v>
      </c>
    </row>
    <row r="130" spans="1:4">
      <c r="A130" s="35" t="s">
        <v>122</v>
      </c>
      <c r="B130" s="13"/>
      <c r="C130" s="14">
        <v>6788380.0607696194</v>
      </c>
      <c r="D130" s="15">
        <v>6788380.0607696194</v>
      </c>
    </row>
    <row r="131" spans="1:4">
      <c r="A131" s="35" t="s">
        <v>146</v>
      </c>
      <c r="B131" s="13"/>
      <c r="C131" s="14">
        <v>8469463.3915927354</v>
      </c>
      <c r="D131" s="15">
        <v>8469463.3915927354</v>
      </c>
    </row>
    <row r="132" spans="1:4">
      <c r="A132" s="32" t="s">
        <v>123</v>
      </c>
      <c r="B132" s="13"/>
      <c r="C132" s="14">
        <v>7130104.9083285574</v>
      </c>
      <c r="D132" s="15">
        <v>7130104.9083285574</v>
      </c>
    </row>
    <row r="133" spans="1:4">
      <c r="A133" s="32" t="s">
        <v>194</v>
      </c>
      <c r="B133" s="13"/>
      <c r="C133" s="14">
        <v>1372384.766817023</v>
      </c>
      <c r="D133" s="15">
        <v>1372384.766817023</v>
      </c>
    </row>
    <row r="134" spans="1:4">
      <c r="A134" s="32" t="s">
        <v>197</v>
      </c>
      <c r="B134" s="13"/>
      <c r="C134" s="14">
        <v>4785017.7723231381</v>
      </c>
      <c r="D134" s="15">
        <v>4785017.7723231381</v>
      </c>
    </row>
    <row r="135" spans="1:4">
      <c r="A135" s="35" t="s">
        <v>51</v>
      </c>
      <c r="B135" s="17"/>
      <c r="C135" s="18">
        <v>1052167.4702052933</v>
      </c>
      <c r="D135" s="19">
        <v>1052167.4702052933</v>
      </c>
    </row>
    <row r="136" spans="1:4">
      <c r="A136" s="5" t="s">
        <v>38</v>
      </c>
      <c r="B136" s="31"/>
      <c r="C136" s="31">
        <f>SUM(C119:C135)</f>
        <v>47130715.422578305</v>
      </c>
      <c r="D136" s="31">
        <f>SUM(D119:D135)</f>
        <v>47130715.422578305</v>
      </c>
    </row>
    <row r="137" spans="1:4">
      <c r="A137" s="27" t="s">
        <v>39</v>
      </c>
      <c r="B137" s="28"/>
      <c r="C137" s="28"/>
      <c r="D137" s="28"/>
    </row>
    <row r="138" spans="1:4">
      <c r="A138" s="32" t="s">
        <v>124</v>
      </c>
      <c r="B138" s="9"/>
      <c r="C138" s="10">
        <v>634559.34543196147</v>
      </c>
      <c r="D138" s="11">
        <v>634559.34543196147</v>
      </c>
    </row>
    <row r="139" spans="1:4">
      <c r="A139" s="32" t="s">
        <v>125</v>
      </c>
      <c r="B139" s="13"/>
      <c r="C139" s="14">
        <v>544857.32172157592</v>
      </c>
      <c r="D139" s="15">
        <v>544857.32172157592</v>
      </c>
    </row>
    <row r="140" spans="1:4">
      <c r="A140" s="32" t="s">
        <v>126</v>
      </c>
      <c r="B140" s="13"/>
      <c r="C140" s="14">
        <v>152290.74304361868</v>
      </c>
      <c r="D140" s="15">
        <v>152290.74304361868</v>
      </c>
    </row>
    <row r="141" spans="1:4">
      <c r="A141" s="32" t="s">
        <v>127</v>
      </c>
      <c r="B141" s="13"/>
      <c r="C141" s="14">
        <v>119370.12515036656</v>
      </c>
      <c r="D141" s="15">
        <v>119370.12515036656</v>
      </c>
    </row>
    <row r="142" spans="1:4">
      <c r="A142" s="32" t="s">
        <v>128</v>
      </c>
      <c r="B142" s="13"/>
      <c r="C142" s="14">
        <v>174305.20263944293</v>
      </c>
      <c r="D142" s="15">
        <v>174305.20263944293</v>
      </c>
    </row>
    <row r="143" spans="1:4">
      <c r="A143" s="32" t="s">
        <v>129</v>
      </c>
      <c r="B143" s="13"/>
      <c r="C143" s="14">
        <v>74604.806712520178</v>
      </c>
      <c r="D143" s="15">
        <v>74604.806712520178</v>
      </c>
    </row>
    <row r="144" spans="1:4">
      <c r="A144" s="5" t="s">
        <v>40</v>
      </c>
      <c r="B144" s="31"/>
      <c r="C144" s="31">
        <f>SUM(C138:C143)</f>
        <v>1699987.5446994854</v>
      </c>
      <c r="D144" s="31">
        <f>SUM(D138:D143)</f>
        <v>1699987.5446994854</v>
      </c>
    </row>
    <row r="145" spans="1:7">
      <c r="A145" s="4" t="s">
        <v>41</v>
      </c>
      <c r="B145" s="20"/>
      <c r="C145" s="21">
        <v>113702533.74596776</v>
      </c>
      <c r="D145" s="22">
        <v>113702533.74596776</v>
      </c>
      <c r="E145" s="70">
        <f>D145/$D$182</f>
        <v>8.3805755220876813E-2</v>
      </c>
      <c r="F145" s="68">
        <v>731652876.71600044</v>
      </c>
      <c r="G145" s="71">
        <f>D145/F145</f>
        <v>0.15540502520309604</v>
      </c>
    </row>
    <row r="147" spans="1:7">
      <c r="A147" s="5" t="s">
        <v>42</v>
      </c>
      <c r="B147" s="6"/>
      <c r="C147" s="6"/>
      <c r="D147" s="6"/>
    </row>
    <row r="148" spans="1:7">
      <c r="A148" s="27" t="s">
        <v>43</v>
      </c>
      <c r="B148" s="28"/>
      <c r="C148" s="28"/>
      <c r="D148" s="28"/>
    </row>
    <row r="149" spans="1:7">
      <c r="A149" s="29" t="s">
        <v>130</v>
      </c>
      <c r="B149" s="9">
        <v>9600384.5372447949</v>
      </c>
      <c r="C149" s="10">
        <v>2646215.2256089305</v>
      </c>
      <c r="D149" s="11">
        <v>12246599.762853725</v>
      </c>
    </row>
    <row r="150" spans="1:7">
      <c r="A150" s="5" t="s">
        <v>44</v>
      </c>
      <c r="B150" s="31">
        <v>9600384.5372447949</v>
      </c>
      <c r="C150" s="31">
        <v>2646215.2256089305</v>
      </c>
      <c r="D150" s="31">
        <v>12246599.762853725</v>
      </c>
    </row>
    <row r="151" spans="1:7">
      <c r="A151" s="27" t="s">
        <v>45</v>
      </c>
      <c r="B151" s="28"/>
      <c r="C151" s="28"/>
      <c r="D151" s="28"/>
    </row>
    <row r="152" spans="1:7">
      <c r="A152" s="29" t="s">
        <v>131</v>
      </c>
      <c r="B152" s="9">
        <v>3912927.9848461156</v>
      </c>
      <c r="C152" s="10">
        <v>2243894.5584286065</v>
      </c>
      <c r="D152" s="11">
        <v>6156822.5432747221</v>
      </c>
    </row>
    <row r="153" spans="1:7">
      <c r="A153" s="30" t="s">
        <v>132</v>
      </c>
      <c r="B153" s="9">
        <v>7123127.1200702097</v>
      </c>
      <c r="C153" s="10">
        <v>45557112.238348305</v>
      </c>
      <c r="D153" s="11">
        <v>52680239.358418517</v>
      </c>
    </row>
    <row r="154" spans="1:7">
      <c r="A154" s="30" t="s">
        <v>133</v>
      </c>
      <c r="B154" s="13">
        <v>2510026.9701450192</v>
      </c>
      <c r="C154" s="14">
        <v>1220175.1401569634</v>
      </c>
      <c r="D154" s="15">
        <v>3730202.1103019826</v>
      </c>
    </row>
    <row r="155" spans="1:7">
      <c r="A155" s="30" t="s">
        <v>134</v>
      </c>
      <c r="B155" s="13">
        <v>27689080.170001499</v>
      </c>
      <c r="C155" s="14">
        <v>20617731.692315221</v>
      </c>
      <c r="D155" s="15">
        <v>48306811.86231672</v>
      </c>
      <c r="G155" s="86"/>
    </row>
    <row r="156" spans="1:7">
      <c r="A156" s="30" t="s">
        <v>135</v>
      </c>
      <c r="B156" s="13">
        <v>52785912.271762259</v>
      </c>
      <c r="C156" s="14">
        <v>42930914.661708526</v>
      </c>
      <c r="D156" s="15">
        <v>95716826.933470786</v>
      </c>
      <c r="G156" s="86"/>
    </row>
    <row r="157" spans="1:7">
      <c r="A157" s="30" t="s">
        <v>198</v>
      </c>
      <c r="B157" s="13">
        <v>7855539.2982476279</v>
      </c>
      <c r="C157" s="14">
        <v>1505549.3382601787</v>
      </c>
      <c r="D157" s="15">
        <v>9361088.6365078073</v>
      </c>
    </row>
    <row r="158" spans="1:7">
      <c r="A158" s="30" t="s">
        <v>136</v>
      </c>
      <c r="B158" s="13"/>
      <c r="C158" s="14">
        <v>7286754.2048878698</v>
      </c>
      <c r="D158" s="15">
        <v>7286754.2048878698</v>
      </c>
    </row>
    <row r="159" spans="1:7">
      <c r="A159" s="30" t="s">
        <v>137</v>
      </c>
      <c r="B159" s="17">
        <v>21429375.595790666</v>
      </c>
      <c r="C159" s="18">
        <v>6955518.9756619493</v>
      </c>
      <c r="D159" s="19">
        <v>28384894.571452614</v>
      </c>
    </row>
    <row r="160" spans="1:7">
      <c r="A160" s="5" t="s">
        <v>46</v>
      </c>
      <c r="B160" s="31">
        <f>SUM(B152:B159)</f>
        <v>123305989.41086341</v>
      </c>
      <c r="C160" s="31">
        <f>SUM(C152:C159)</f>
        <v>128317650.80976762</v>
      </c>
      <c r="D160" s="31">
        <f>SUM(D152:D159)</f>
        <v>251623640.22063103</v>
      </c>
    </row>
    <row r="161" spans="1:7">
      <c r="A161" s="27" t="s">
        <v>47</v>
      </c>
      <c r="B161" s="28"/>
      <c r="C161" s="28"/>
      <c r="D161" s="28"/>
      <c r="G161" s="1"/>
    </row>
    <row r="162" spans="1:7">
      <c r="A162" s="29" t="s">
        <v>138</v>
      </c>
      <c r="B162" s="9">
        <v>4416478.1724730022</v>
      </c>
      <c r="C162" s="10">
        <v>1032778.2866204709</v>
      </c>
      <c r="D162" s="11">
        <v>5449256.4590934729</v>
      </c>
    </row>
    <row r="163" spans="1:7">
      <c r="A163" s="32" t="s">
        <v>139</v>
      </c>
      <c r="B163" s="13">
        <v>5176953.2465841332</v>
      </c>
      <c r="C163" s="14">
        <v>1125206.8565471859</v>
      </c>
      <c r="D163" s="15">
        <v>6302160.1031313194</v>
      </c>
    </row>
    <row r="164" spans="1:7">
      <c r="A164" s="35" t="s">
        <v>140</v>
      </c>
      <c r="B164" s="13">
        <v>2938544.8471899442</v>
      </c>
      <c r="C164" s="14">
        <v>478988.10538277554</v>
      </c>
      <c r="D164" s="15">
        <v>3417532.9525727197</v>
      </c>
    </row>
    <row r="165" spans="1:7">
      <c r="A165" s="32" t="s">
        <v>141</v>
      </c>
      <c r="B165" s="13">
        <v>5743668.6307876315</v>
      </c>
      <c r="C165" s="14">
        <v>3574455.3117687572</v>
      </c>
      <c r="D165" s="15">
        <v>9318123.9425563887</v>
      </c>
    </row>
    <row r="166" spans="1:7">
      <c r="A166" s="32" t="s">
        <v>142</v>
      </c>
      <c r="B166" s="13">
        <v>3624125.5945993438</v>
      </c>
      <c r="C166" s="14">
        <v>344227.33465609961</v>
      </c>
      <c r="D166" s="15">
        <v>3968352.9292554436</v>
      </c>
    </row>
    <row r="167" spans="1:7">
      <c r="A167" s="32" t="s">
        <v>143</v>
      </c>
      <c r="B167" s="13">
        <v>2472879.7593826093</v>
      </c>
      <c r="C167" s="14">
        <v>620289.76917126414</v>
      </c>
      <c r="D167" s="15">
        <v>3093169.5285538733</v>
      </c>
    </row>
    <row r="168" spans="1:7">
      <c r="A168" s="30" t="s">
        <v>144</v>
      </c>
      <c r="B168" s="17">
        <v>2256015.0385410753</v>
      </c>
      <c r="C168" s="18">
        <v>269829.03773607942</v>
      </c>
      <c r="D168" s="19">
        <v>2525844.0762771545</v>
      </c>
    </row>
    <row r="169" spans="1:7">
      <c r="A169" s="5" t="s">
        <v>48</v>
      </c>
      <c r="B169" s="31">
        <f>SUM(B162:B168)</f>
        <v>26628665.28955774</v>
      </c>
      <c r="C169" s="31">
        <f>SUM(C162:C168)</f>
        <v>7445774.7018826324</v>
      </c>
      <c r="D169" s="31">
        <f>SUM(D162:D168)</f>
        <v>34074439.991440371</v>
      </c>
    </row>
    <row r="170" spans="1:7">
      <c r="A170" s="4" t="s">
        <v>175</v>
      </c>
      <c r="B170" s="20">
        <v>159535039.23766592</v>
      </c>
      <c r="C170" s="21">
        <v>138409640.73725918</v>
      </c>
      <c r="D170" s="22">
        <v>297944679.9749251</v>
      </c>
      <c r="E170" s="70">
        <f>D170/$D$182</f>
        <v>0.21960354001545321</v>
      </c>
      <c r="F170" s="68">
        <v>1090007191.944</v>
      </c>
      <c r="G170" s="71">
        <f>D170/F170</f>
        <v>0.2733419395550486</v>
      </c>
    </row>
    <row r="172" spans="1:7">
      <c r="A172" s="32" t="s">
        <v>192</v>
      </c>
      <c r="B172" s="13">
        <v>9165074.70792377</v>
      </c>
      <c r="C172" s="14">
        <v>11023243.639133453</v>
      </c>
      <c r="D172" s="15">
        <v>20188318.347057223</v>
      </c>
      <c r="E172" s="70">
        <f>D172/$D$182</f>
        <v>1.4880031341206711E-2</v>
      </c>
      <c r="F172" s="68">
        <v>125854787.11799991</v>
      </c>
      <c r="G172" s="71">
        <f>D172/F172</f>
        <v>0.16040961817470561</v>
      </c>
    </row>
    <row r="174" spans="1:7">
      <c r="A174" s="75" t="s">
        <v>176</v>
      </c>
      <c r="B174" s="76">
        <f>B182-B180</f>
        <v>489863732.64999509</v>
      </c>
      <c r="C174" s="77">
        <f>C182-C180</f>
        <v>577122009.34871626</v>
      </c>
      <c r="D174" s="74">
        <f t="shared" ref="D174" si="10">D182-D180</f>
        <v>1066985741.9987116</v>
      </c>
      <c r="E174" s="72">
        <f>D174/$D$182</f>
        <v>0.78643406590999321</v>
      </c>
      <c r="F174" s="78">
        <v>4353935157</v>
      </c>
      <c r="G174" s="73">
        <f>D174/F174</f>
        <v>0.24506238690378171</v>
      </c>
    </row>
    <row r="176" spans="1:7" ht="18">
      <c r="A176" s="44" t="s">
        <v>182</v>
      </c>
    </row>
    <row r="177" spans="1:7">
      <c r="A177" s="32" t="s">
        <v>147</v>
      </c>
      <c r="B177" s="13">
        <v>248451906.53999746</v>
      </c>
      <c r="C177" s="14">
        <v>41301318.210001647</v>
      </c>
      <c r="D177" s="15">
        <v>289753224.74999911</v>
      </c>
      <c r="E177" s="45"/>
      <c r="F177" s="1"/>
      <c r="G177" s="69"/>
    </row>
    <row r="178" spans="1:7">
      <c r="A178" s="32" t="s">
        <v>171</v>
      </c>
      <c r="B178" s="13"/>
      <c r="C178" s="14"/>
      <c r="D178" s="15"/>
      <c r="E178" s="45"/>
      <c r="F178" s="1"/>
    </row>
    <row r="179" spans="1:7">
      <c r="B179" s="42"/>
      <c r="C179" s="42"/>
      <c r="D179" s="42"/>
    </row>
    <row r="180" spans="1:7">
      <c r="A180" s="75" t="s">
        <v>183</v>
      </c>
      <c r="B180" s="76">
        <v>248451906.53999746</v>
      </c>
      <c r="C180" s="77">
        <v>41301318.210001647</v>
      </c>
      <c r="D180" s="74">
        <v>289753224.74999911</v>
      </c>
      <c r="E180" s="72">
        <f>D180/$D$182</f>
        <v>0.21356593409000682</v>
      </c>
      <c r="F180" s="78">
        <v>570222402.72106373</v>
      </c>
      <c r="G180" s="73">
        <f>D180/F180</f>
        <v>0.50814072433372626</v>
      </c>
    </row>
    <row r="181" spans="1:7" ht="15.75" thickBot="1">
      <c r="B181" s="42"/>
      <c r="C181" s="42"/>
      <c r="D181" s="42"/>
    </row>
    <row r="182" spans="1:7" s="65" customFormat="1" ht="22.15" customHeight="1" thickTop="1" thickBot="1">
      <c r="A182" s="79" t="s">
        <v>177</v>
      </c>
      <c r="B182" s="85">
        <v>738315639.18999255</v>
      </c>
      <c r="C182" s="84">
        <v>618423327.55871797</v>
      </c>
      <c r="D182" s="80">
        <f>SUM(B182:C182)</f>
        <v>1356738966.7487106</v>
      </c>
      <c r="E182" s="81">
        <v>1</v>
      </c>
      <c r="F182" s="83">
        <v>4932551428</v>
      </c>
      <c r="G182" s="82">
        <f>D182/F182</f>
        <v>0.27505825059361361</v>
      </c>
    </row>
    <row r="183" spans="1:7" ht="15.75" thickTop="1"/>
    <row r="184" spans="1:7" ht="55.15" customHeight="1">
      <c r="B184" s="47" t="s">
        <v>0</v>
      </c>
      <c r="C184" s="48" t="s">
        <v>1</v>
      </c>
      <c r="D184" s="49" t="s">
        <v>3</v>
      </c>
      <c r="E184" s="67" t="s">
        <v>179</v>
      </c>
      <c r="F184" s="66" t="s">
        <v>180</v>
      </c>
      <c r="G184" s="67" t="s">
        <v>181</v>
      </c>
    </row>
  </sheetData>
  <autoFilter ref="A4:G170" xr:uid="{7D3160BA-4C8E-4CDB-8663-CAE8BFEB6285}"/>
  <sortState xmlns:xlrd2="http://schemas.microsoft.com/office/spreadsheetml/2017/richdata2" ref="A162:D168">
    <sortCondition ref="A162:A16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77FA-99EC-4B65-A61A-FCB149D32E40}">
  <dimension ref="A2:E28"/>
  <sheetViews>
    <sheetView showGridLines="0" workbookViewId="0">
      <selection activeCell="H10" sqref="H10"/>
    </sheetView>
  </sheetViews>
  <sheetFormatPr defaultRowHeight="14.25"/>
  <cols>
    <col min="1" max="1" width="61.5" customWidth="1"/>
    <col min="2" max="4" width="17" customWidth="1"/>
    <col min="5" max="5" width="13.875" customWidth="1"/>
  </cols>
  <sheetData>
    <row r="2" spans="1:5" ht="18">
      <c r="A2" s="2" t="s">
        <v>199</v>
      </c>
    </row>
    <row r="3" spans="1:5" ht="18">
      <c r="A3" s="2"/>
    </row>
    <row r="4" spans="1:5" s="51" customFormat="1" ht="18" customHeight="1">
      <c r="A4" s="46" t="s">
        <v>149</v>
      </c>
      <c r="B4" s="47" t="s">
        <v>0</v>
      </c>
      <c r="C4" s="48" t="s">
        <v>1</v>
      </c>
      <c r="D4" s="49" t="s">
        <v>3</v>
      </c>
      <c r="E4" s="50" t="s">
        <v>173</v>
      </c>
    </row>
    <row r="5" spans="1:5" s="51" customFormat="1" ht="18" customHeight="1"/>
    <row r="6" spans="1:5" s="51" customFormat="1" ht="18" customHeight="1">
      <c r="A6" s="52" t="s">
        <v>150</v>
      </c>
      <c r="B6" s="53">
        <v>46736634.170001544</v>
      </c>
      <c r="C6" s="54">
        <v>100617286.30734223</v>
      </c>
      <c r="D6" s="55">
        <v>147353920.47734377</v>
      </c>
      <c r="E6" s="57">
        <f>D6/$D$28</f>
        <v>0.10860889536508347</v>
      </c>
    </row>
    <row r="7" spans="1:5" s="51" customFormat="1" ht="18" customHeight="1">
      <c r="A7" s="52" t="s">
        <v>165</v>
      </c>
      <c r="B7" s="53">
        <v>6981910.2700000005</v>
      </c>
      <c r="C7" s="54">
        <v>16124715.010708535</v>
      </c>
      <c r="D7" s="55">
        <v>23106625.280708537</v>
      </c>
      <c r="E7" s="57">
        <f t="shared" ref="E7:E26" si="0">D7/$D$28</f>
        <v>1.7031002902556124E-2</v>
      </c>
    </row>
    <row r="8" spans="1:5" s="51" customFormat="1" ht="18" customHeight="1">
      <c r="A8" s="52" t="s">
        <v>161</v>
      </c>
      <c r="B8" s="53">
        <v>30232890.430000506</v>
      </c>
      <c r="C8" s="54">
        <v>24812988.062451616</v>
      </c>
      <c r="D8" s="55">
        <v>55045878.492452122</v>
      </c>
      <c r="E8" s="57">
        <f t="shared" si="0"/>
        <v>4.0572195419700724E-2</v>
      </c>
    </row>
    <row r="9" spans="1:5" s="51" customFormat="1" ht="18" customHeight="1">
      <c r="A9" s="52" t="s">
        <v>156</v>
      </c>
      <c r="B9" s="53">
        <v>15547727.529999997</v>
      </c>
      <c r="C9" s="54">
        <v>17209906.445604578</v>
      </c>
      <c r="D9" s="55">
        <v>32757633.975604575</v>
      </c>
      <c r="E9" s="57">
        <f t="shared" si="0"/>
        <v>2.4144389435577736E-2</v>
      </c>
    </row>
    <row r="10" spans="1:5" s="51" customFormat="1" ht="18" customHeight="1">
      <c r="A10" s="52" t="s">
        <v>151</v>
      </c>
      <c r="B10" s="53">
        <v>8894674.9699999355</v>
      </c>
      <c r="C10" s="54">
        <v>13404214.665088292</v>
      </c>
      <c r="D10" s="55">
        <v>22298889.635088228</v>
      </c>
      <c r="E10" s="57">
        <f t="shared" si="0"/>
        <v>1.6435652090486537E-2</v>
      </c>
    </row>
    <row r="11" spans="1:5" s="51" customFormat="1" ht="18" customHeight="1">
      <c r="A11" s="52" t="s">
        <v>163</v>
      </c>
      <c r="B11" s="53">
        <v>11301842.730000135</v>
      </c>
      <c r="C11" s="54">
        <v>7635506.3653798643</v>
      </c>
      <c r="D11" s="55">
        <v>18937349.095380001</v>
      </c>
      <c r="E11" s="57">
        <f t="shared" si="0"/>
        <v>1.3957990121534774E-2</v>
      </c>
    </row>
    <row r="12" spans="1:5" s="51" customFormat="1" ht="18" customHeight="1">
      <c r="A12" s="52" t="s">
        <v>153</v>
      </c>
      <c r="B12" s="53">
        <v>53504109.580000497</v>
      </c>
      <c r="C12" s="54">
        <v>34222309.966776811</v>
      </c>
      <c r="D12" s="55">
        <v>87726419.546777308</v>
      </c>
      <c r="E12" s="57">
        <f t="shared" si="0"/>
        <v>6.4659762634373188E-2</v>
      </c>
    </row>
    <row r="13" spans="1:5" s="51" customFormat="1" ht="18" customHeight="1">
      <c r="A13" s="52" t="s">
        <v>169</v>
      </c>
      <c r="B13" s="53">
        <v>68955664.229999855</v>
      </c>
      <c r="C13" s="54">
        <v>122169862.01311211</v>
      </c>
      <c r="D13" s="55">
        <v>191125526.24311197</v>
      </c>
      <c r="E13" s="57">
        <f t="shared" si="0"/>
        <v>0.14087125889891933</v>
      </c>
    </row>
    <row r="14" spans="1:5" s="51" customFormat="1" ht="18" customHeight="1">
      <c r="A14" s="52" t="s">
        <v>166</v>
      </c>
      <c r="B14" s="53">
        <v>55707750.730000041</v>
      </c>
      <c r="C14" s="54">
        <v>49011077.769981399</v>
      </c>
      <c r="D14" s="55">
        <v>104718828.49998143</v>
      </c>
      <c r="E14" s="57">
        <f t="shared" si="0"/>
        <v>7.7184212340365307E-2</v>
      </c>
    </row>
    <row r="15" spans="1:5" s="51" customFormat="1" ht="18" customHeight="1">
      <c r="A15" s="52" t="s">
        <v>157</v>
      </c>
      <c r="B15" s="53">
        <v>19748861.408042233</v>
      </c>
      <c r="C15" s="54">
        <v>29622255.070995748</v>
      </c>
      <c r="D15" s="55">
        <v>49371116.479037985</v>
      </c>
      <c r="E15" s="57">
        <f t="shared" si="0"/>
        <v>3.6389547060294437E-2</v>
      </c>
    </row>
    <row r="16" spans="1:5" s="51" customFormat="1" ht="18" customHeight="1">
      <c r="A16" s="52" t="s">
        <v>154</v>
      </c>
      <c r="B16" s="53">
        <v>19652477.290000048</v>
      </c>
      <c r="C16" s="54">
        <v>21261443.344149243</v>
      </c>
      <c r="D16" s="55">
        <v>40913920.634149291</v>
      </c>
      <c r="E16" s="57">
        <f t="shared" si="0"/>
        <v>3.0156073966236097E-2</v>
      </c>
    </row>
    <row r="17" spans="1:5" s="51" customFormat="1" ht="18" customHeight="1">
      <c r="A17" s="52" t="s">
        <v>152</v>
      </c>
      <c r="B17" s="53">
        <v>7633939.0299999816</v>
      </c>
      <c r="C17" s="54">
        <v>13040512.302355152</v>
      </c>
      <c r="D17" s="55">
        <v>20674451.332355134</v>
      </c>
      <c r="E17" s="57">
        <f t="shared" si="0"/>
        <v>1.5238341227789137E-2</v>
      </c>
    </row>
    <row r="18" spans="1:5" s="51" customFormat="1" ht="18" customHeight="1">
      <c r="A18" s="52" t="s">
        <v>164</v>
      </c>
      <c r="B18" s="53">
        <v>32716756.670000616</v>
      </c>
      <c r="C18" s="54">
        <v>14287466.054369554</v>
      </c>
      <c r="D18" s="55">
        <v>47004222.724370167</v>
      </c>
      <c r="E18" s="57">
        <f t="shared" si="0"/>
        <v>3.4645000900217812E-2</v>
      </c>
    </row>
    <row r="19" spans="1:5" s="51" customFormat="1" ht="18" customHeight="1">
      <c r="A19" s="52" t="s">
        <v>168</v>
      </c>
      <c r="B19" s="53">
        <v>20812222.520000003</v>
      </c>
      <c r="C19" s="54">
        <v>25377603.300857954</v>
      </c>
      <c r="D19" s="55">
        <v>46189825.820857957</v>
      </c>
      <c r="E19" s="57">
        <f t="shared" si="0"/>
        <v>3.4044740331699005E-2</v>
      </c>
    </row>
    <row r="20" spans="1:5" s="51" customFormat="1" ht="18" customHeight="1">
      <c r="A20" s="52" t="s">
        <v>162</v>
      </c>
      <c r="B20" s="53">
        <v>34805168.47000017</v>
      </c>
      <c r="C20" s="54">
        <v>13712332.174589597</v>
      </c>
      <c r="D20" s="55">
        <v>48517500.644589767</v>
      </c>
      <c r="E20" s="57">
        <f t="shared" si="0"/>
        <v>3.5760379729386407E-2</v>
      </c>
    </row>
    <row r="21" spans="1:5" s="51" customFormat="1" ht="18" customHeight="1">
      <c r="A21" s="52" t="s">
        <v>158</v>
      </c>
      <c r="B21" s="53">
        <v>17285970.450000022</v>
      </c>
      <c r="C21" s="54">
        <v>21786411.192778371</v>
      </c>
      <c r="D21" s="55">
        <v>39072381.642778397</v>
      </c>
      <c r="E21" s="57">
        <f t="shared" si="0"/>
        <v>2.8798746553591686E-2</v>
      </c>
    </row>
    <row r="22" spans="1:5" s="51" customFormat="1" ht="18" customHeight="1">
      <c r="A22" s="52" t="s">
        <v>167</v>
      </c>
      <c r="B22" s="53">
        <v>23435081.300000381</v>
      </c>
      <c r="C22" s="54">
        <v>14110089.180417143</v>
      </c>
      <c r="D22" s="55">
        <v>37545170.48041752</v>
      </c>
      <c r="E22" s="57">
        <f t="shared" si="0"/>
        <v>2.7673098068665608E-2</v>
      </c>
    </row>
    <row r="23" spans="1:5" s="51" customFormat="1" ht="18" customHeight="1">
      <c r="A23" s="52" t="s">
        <v>159</v>
      </c>
      <c r="B23" s="53">
        <v>32566357.330000278</v>
      </c>
      <c r="C23" s="54">
        <v>24010980.747072797</v>
      </c>
      <c r="D23" s="55">
        <v>56577338.077073075</v>
      </c>
      <c r="E23" s="57">
        <f t="shared" si="0"/>
        <v>4.1700975252929019E-2</v>
      </c>
    </row>
    <row r="24" spans="1:5" s="51" customFormat="1" ht="18" customHeight="1">
      <c r="A24" s="52" t="s">
        <v>160</v>
      </c>
      <c r="B24" s="53">
        <v>20921309.879999883</v>
      </c>
      <c r="C24" s="54">
        <v>8576687.3837206773</v>
      </c>
      <c r="D24" s="55">
        <v>29497997.263720561</v>
      </c>
      <c r="E24" s="57">
        <f t="shared" si="0"/>
        <v>2.1741836850465972E-2</v>
      </c>
    </row>
    <row r="25" spans="1:5" s="51" customFormat="1" ht="18" customHeight="1">
      <c r="A25" s="52" t="s">
        <v>155</v>
      </c>
      <c r="B25" s="53">
        <v>205426288.22195962</v>
      </c>
      <c r="C25" s="54">
        <v>46780250.910967849</v>
      </c>
      <c r="D25" s="55">
        <v>252206539.13292748</v>
      </c>
      <c r="E25" s="57">
        <f t="shared" si="0"/>
        <v>0.18589171927250867</v>
      </c>
    </row>
    <row r="26" spans="1:5" s="51" customFormat="1" ht="18" customHeight="1">
      <c r="A26" s="52" t="s">
        <v>170</v>
      </c>
      <c r="B26" s="53">
        <v>5448001.9800000163</v>
      </c>
      <c r="C26" s="54">
        <v>649429.2899999998</v>
      </c>
      <c r="D26" s="55">
        <v>6097431.2700000163</v>
      </c>
      <c r="E26" s="57">
        <f t="shared" si="0"/>
        <v>4.4941815776190436E-3</v>
      </c>
    </row>
    <row r="27" spans="1:5" s="56" customFormat="1" ht="18" customHeight="1">
      <c r="A27" s="58"/>
      <c r="B27" s="59"/>
      <c r="C27" s="59"/>
      <c r="D27" s="59"/>
    </row>
    <row r="28" spans="1:5" s="51" customFormat="1" ht="18" customHeight="1">
      <c r="A28" s="60" t="s">
        <v>148</v>
      </c>
      <c r="B28" s="61">
        <v>738315639.19000566</v>
      </c>
      <c r="C28" s="62">
        <v>618423327.5587194</v>
      </c>
      <c r="D28" s="63">
        <v>1356738966.7487252</v>
      </c>
      <c r="E28" s="64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ef0099-81f3-4883-8d8d-36f45daec145">
      <Terms xmlns="http://schemas.microsoft.com/office/infopath/2007/PartnerControls"/>
    </lcf76f155ced4ddcb4097134ff3c332f>
    <TaxCatchAll xmlns="6b1a7c86-7cab-4a86-897c-1a5f2e53d9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0502A2239450408B1EAE5531DCE964" ma:contentTypeVersion="16" ma:contentTypeDescription="Create a new document." ma:contentTypeScope="" ma:versionID="b9db549b9bddfe0a7e9f2dc2be77292d">
  <xsd:schema xmlns:xsd="http://www.w3.org/2001/XMLSchema" xmlns:xs="http://www.w3.org/2001/XMLSchema" xmlns:p="http://schemas.microsoft.com/office/2006/metadata/properties" xmlns:ns2="09ef0099-81f3-4883-8d8d-36f45daec145" xmlns:ns3="6b1a7c86-7cab-4a86-897c-1a5f2e53d9cc" targetNamespace="http://schemas.microsoft.com/office/2006/metadata/properties" ma:root="true" ma:fieldsID="e069ab7691ea8e62d237a29c7f5ed79c" ns2:_="" ns3:_="">
    <xsd:import namespace="09ef0099-81f3-4883-8d8d-36f45daec145"/>
    <xsd:import namespace="6b1a7c86-7cab-4a86-897c-1a5f2e53d9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ef0099-81f3-4883-8d8d-36f45daec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a7c86-7cab-4a86-897c-1a5f2e53d9c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ef6995-4596-4d90-86ba-c83c90528380}" ma:internalName="TaxCatchAll" ma:showField="CatchAllData" ma:web="6b1a7c86-7cab-4a86-897c-1a5f2e53d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604409-E656-49A2-956E-98C3143E509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9ef0099-81f3-4883-8d8d-36f45daec145"/>
    <ds:schemaRef ds:uri="http://purl.org/dc/elements/1.1/"/>
    <ds:schemaRef ds:uri="http://schemas.microsoft.com/office/2006/metadata/properties"/>
    <ds:schemaRef ds:uri="6b1a7c86-7cab-4a86-897c-1a5f2e53d9c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20CC01-AC56-439F-8C7A-DADAC43581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81A6D-B485-47FD-B0D9-43B807882B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ef0099-81f3-4883-8d8d-36f45daec145"/>
    <ds:schemaRef ds:uri="6b1a7c86-7cab-4a86-897c-1a5f2e53d9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Allocations by region</vt:lpstr>
      <vt:lpstr>Allocations by outcome 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Leo Senn</dc:creator>
  <cp:keywords/>
  <dc:description/>
  <cp:lastModifiedBy>Justin Leo Senn</cp:lastModifiedBy>
  <cp:revision/>
  <cp:lastPrinted>2023-06-13T15:38:25Z</cp:lastPrinted>
  <dcterms:created xsi:type="dcterms:W3CDTF">2023-06-05T08:27:58Z</dcterms:created>
  <dcterms:modified xsi:type="dcterms:W3CDTF">2025-06-19T06:42:57Z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0x010100620502A2239450408B1EAE5531DCE964</vt:lpwstr>
  </property>
  <property fmtid="{D5CDD505-2E9C-101B-9397-08002B2CF9AE}" pid="3" name="MediaServiceImageTags">
    <vt:lpwstr/>
  </property>
</Properties>
</file>