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Programme\Unit Folder\2019\IPMC\CEOI - Nationwide\CEOI 2019\"/>
    </mc:Choice>
  </mc:AlternateContent>
  <bookViews>
    <workbookView xWindow="0" yWindow="0" windowWidth="28800" windowHeight="12135"/>
  </bookViews>
  <sheets>
    <sheet name="Budget" sheetId="1" r:id="rId1"/>
    <sheet name="Personnel Plan" sheetId="2" r:id="rId2"/>
  </sheets>
  <calcPr calcId="152511"/>
</workbook>
</file>

<file path=xl/calcChain.xml><?xml version="1.0" encoding="utf-8"?>
<calcChain xmlns="http://schemas.openxmlformats.org/spreadsheetml/2006/main">
  <c r="H15" i="1" l="1"/>
  <c r="G15" i="1"/>
  <c r="H16" i="1"/>
  <c r="G16" i="1"/>
  <c r="I13" i="1" l="1"/>
  <c r="I14" i="1"/>
  <c r="I15" i="1"/>
  <c r="I16" i="1"/>
  <c r="I17" i="1"/>
  <c r="I18" i="1"/>
  <c r="I19" i="1"/>
  <c r="I12" i="1"/>
  <c r="M17" i="2"/>
  <c r="M18" i="2"/>
  <c r="M19" i="2"/>
  <c r="M20" i="2"/>
  <c r="M21" i="2"/>
  <c r="M22" i="2"/>
  <c r="N40" i="2"/>
  <c r="Q37" i="2"/>
  <c r="P37" i="2"/>
  <c r="O37" i="2"/>
  <c r="N37" i="2"/>
  <c r="N36" i="2"/>
  <c r="M37" i="2"/>
  <c r="N33" i="2"/>
  <c r="P30" i="2"/>
  <c r="N30" i="2"/>
  <c r="M30" i="2"/>
  <c r="N23" i="2"/>
  <c r="Q21" i="2" l="1"/>
  <c r="P20" i="2"/>
  <c r="Q20" i="2" s="1"/>
  <c r="P19" i="2"/>
  <c r="Q18" i="2"/>
  <c r="Q17" i="2"/>
  <c r="M16" i="2"/>
  <c r="P16" i="2" s="1"/>
  <c r="Q16" i="2" s="1"/>
  <c r="M15" i="2"/>
  <c r="P15" i="2" s="1"/>
  <c r="M14" i="2"/>
  <c r="O14" i="2" s="1"/>
  <c r="M13" i="2"/>
  <c r="Q13" i="2" s="1"/>
  <c r="Q19" i="2" l="1"/>
  <c r="P23" i="2"/>
  <c r="O22" i="2"/>
  <c r="M23" i="2"/>
  <c r="Q14" i="2"/>
  <c r="O21" i="2"/>
  <c r="O13" i="2"/>
  <c r="O20" i="2"/>
  <c r="O19" i="2"/>
  <c r="Q22" i="2"/>
  <c r="Q15" i="2"/>
  <c r="O18" i="2"/>
  <c r="O15" i="2"/>
  <c r="O16" i="2"/>
  <c r="O17" i="2"/>
  <c r="G19" i="1"/>
  <c r="I22" i="1"/>
  <c r="H21" i="1"/>
  <c r="H24" i="1" s="1"/>
  <c r="I20" i="1"/>
  <c r="G17" i="1"/>
  <c r="G18" i="1"/>
  <c r="G12" i="1"/>
  <c r="I21" i="1" s="1"/>
  <c r="P33" i="2" l="1"/>
  <c r="P36" i="2"/>
  <c r="P40" i="2" s="1"/>
  <c r="M36" i="2"/>
  <c r="M40" i="2" s="1"/>
  <c r="M33" i="2"/>
  <c r="I24" i="1"/>
  <c r="G21" i="1"/>
  <c r="G24" i="1" s="1"/>
  <c r="O36" i="2" l="1"/>
  <c r="Q36" i="2"/>
</calcChain>
</file>

<file path=xl/sharedStrings.xml><?xml version="1.0" encoding="utf-8"?>
<sst xmlns="http://schemas.openxmlformats.org/spreadsheetml/2006/main" count="168" uniqueCount="83">
  <si>
    <t>Project title:</t>
  </si>
  <si>
    <t>Date:</t>
  </si>
  <si>
    <t>GRAND TOTAL</t>
  </si>
  <si>
    <t>Unit</t>
  </si>
  <si>
    <t>Unit Costs in SYP</t>
  </si>
  <si>
    <t>Contribution UNHCR</t>
  </si>
  <si>
    <t>Annex B - Budget Submission</t>
  </si>
  <si>
    <t>Month</t>
  </si>
  <si>
    <t>Contribution by Partner</t>
  </si>
  <si>
    <t>Total Costs in SYP</t>
  </si>
  <si>
    <t>Unit Cost in SYP</t>
  </si>
  <si>
    <r>
      <t xml:space="preserve">OBJECTIVE: Health </t>
    </r>
    <r>
      <rPr>
        <b/>
        <sz val="11"/>
        <color rgb="FF0070C0"/>
        <rFont val="Calibri"/>
        <family val="2"/>
        <scheme val="minor"/>
      </rPr>
      <t>(taken from the CEOI document)</t>
    </r>
  </si>
  <si>
    <r>
      <t xml:space="preserve">OUTPUT: Access to primary health care services provided or supported </t>
    </r>
    <r>
      <rPr>
        <b/>
        <sz val="11"/>
        <color rgb="FF0070C0"/>
        <rFont val="Calibri"/>
        <family val="2"/>
        <scheme val="minor"/>
      </rPr>
      <t>(taken from the CEOI document)</t>
    </r>
  </si>
  <si>
    <t>Project Implementation Period:</t>
  </si>
  <si>
    <t>Total for Output - Access to primary health care:</t>
  </si>
  <si>
    <t>Partner Personnel</t>
  </si>
  <si>
    <t>Admin cost</t>
  </si>
  <si>
    <t>Location</t>
  </si>
  <si>
    <t>Direct Project Cost</t>
  </si>
  <si>
    <t xml:space="preserve">Date: </t>
  </si>
  <si>
    <t>#</t>
  </si>
  <si>
    <t>Position title</t>
  </si>
  <si>
    <t>M/F</t>
  </si>
  <si>
    <t>Full/part time (%)</t>
  </si>
  <si>
    <t>Employment period:</t>
  </si>
  <si>
    <t>Costs*</t>
  </si>
  <si>
    <t>Total Costs</t>
  </si>
  <si>
    <t>Partner (%)</t>
  </si>
  <si>
    <t xml:space="preserve">Contribution UNHCR </t>
  </si>
  <si>
    <t>UNHCR (%)</t>
  </si>
  <si>
    <t>[From] - [To]</t>
  </si>
  <si>
    <t>(in SYP)</t>
  </si>
  <si>
    <t>PHC Administrator</t>
  </si>
  <si>
    <t>M</t>
  </si>
  <si>
    <t>Aleppo</t>
  </si>
  <si>
    <t>Doctor - Ophthalmologist</t>
  </si>
  <si>
    <t>F</t>
  </si>
  <si>
    <t>Nurse</t>
  </si>
  <si>
    <t>X-Ray Technician</t>
  </si>
  <si>
    <t>Homs</t>
  </si>
  <si>
    <t>Health Coordinator</t>
  </si>
  <si>
    <t>Damascus</t>
  </si>
  <si>
    <t>Finance Manager</t>
  </si>
  <si>
    <t>Reporting Officer</t>
  </si>
  <si>
    <t xml:space="preserve">Grand Total: </t>
  </si>
  <si>
    <t>I</t>
  </si>
  <si>
    <t>Subtotal</t>
  </si>
  <si>
    <t>II</t>
  </si>
  <si>
    <t>III</t>
  </si>
  <si>
    <t>IV</t>
  </si>
  <si>
    <t>All Subtotals</t>
  </si>
  <si>
    <t xml:space="preserve">Costs = Partner personnel costs per month: salary/remuneration incl. social security contribution and taxes. </t>
  </si>
  <si>
    <t>M/F = Indicate gender of staff.</t>
  </si>
  <si>
    <t>Rural Damascus</t>
  </si>
  <si>
    <t>Tartous</t>
  </si>
  <si>
    <t>01-01-2020 to 31-12-2020</t>
  </si>
  <si>
    <t>Category</t>
  </si>
  <si>
    <t>Direct Project Costs</t>
  </si>
  <si>
    <t>Description of Activities</t>
  </si>
  <si>
    <t>Guidance on Bugdeting:</t>
  </si>
  <si>
    <t>Please add additional lines as required</t>
  </si>
  <si>
    <r>
      <t xml:space="preserve">For achieving the targets under the objective. </t>
    </r>
    <r>
      <rPr>
        <b/>
        <sz val="11"/>
        <rFont val="Calibri"/>
        <family val="2"/>
        <scheme val="minor"/>
      </rPr>
      <t>Examples:</t>
    </r>
    <r>
      <rPr>
        <sz val="11"/>
        <rFont val="Calibri"/>
        <family val="2"/>
        <scheme val="minor"/>
      </rPr>
      <t xml:space="preserve"> costs for health referrals, note books for school children, rehabilitation of shelter, water supply pipe networks, rental of vehicles for conducting project site visits, computer equipment for staff, fuel for generator of community center, communication costs, stationery and office supplies, etc.</t>
    </r>
  </si>
  <si>
    <r>
      <t xml:space="preserve">Include main office cost to support project activities. </t>
    </r>
    <r>
      <rPr>
        <b/>
        <sz val="11"/>
        <rFont val="Calibri"/>
        <family val="2"/>
        <scheme val="minor"/>
      </rPr>
      <t>Examples:</t>
    </r>
    <r>
      <rPr>
        <sz val="11"/>
        <rFont val="Calibri"/>
        <family val="2"/>
        <scheme val="minor"/>
      </rPr>
      <t xml:space="preserve"> main office rent, stationery and office supplies, utilities, country director, finance  officer, country HR officer, reporing officer, </t>
    </r>
  </si>
  <si>
    <r>
      <t xml:space="preserve">Direct project staff for achieving the above objective. </t>
    </r>
    <r>
      <rPr>
        <b/>
        <sz val="11"/>
        <rFont val="Calibri"/>
        <family val="2"/>
        <scheme val="minor"/>
      </rPr>
      <t>Examples:</t>
    </r>
    <r>
      <rPr>
        <sz val="11"/>
        <rFont val="Calibri"/>
        <family val="2"/>
        <scheme val="minor"/>
      </rPr>
      <t xml:space="preserve"> outreach volunteers, case managers, nurses, doctors, school teachers, engineers, etc.</t>
    </r>
  </si>
  <si>
    <t>Population Groups:</t>
  </si>
  <si>
    <t>Returnees and host communities((please select one or both)</t>
  </si>
  <si>
    <t>IDPs and affected population (please select one or both)</t>
  </si>
  <si>
    <t>Personnel Plan</t>
  </si>
  <si>
    <t>Admin Support Staff</t>
  </si>
  <si>
    <t>Project Personnel</t>
  </si>
  <si>
    <t>Status</t>
  </si>
  <si>
    <t>Existing</t>
  </si>
  <si>
    <t>To be recruited</t>
  </si>
  <si>
    <t>Country Director</t>
  </si>
  <si>
    <t>HR Officer</t>
  </si>
  <si>
    <t>Janitor</t>
  </si>
  <si>
    <t>Total Health:</t>
  </si>
  <si>
    <t>Total Admin staff:</t>
  </si>
  <si>
    <t>Subtotal Health:</t>
  </si>
  <si>
    <t>Subtotal Admin:</t>
  </si>
  <si>
    <t>Sweida</t>
  </si>
  <si>
    <t xml:space="preserve">As per Personnal Plan (put lumpsum while providing details in Personnel Plan)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</si>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</sst>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_(* \(#,##0\);_(* &quot;-&quot;??_);_(@_)"/>
    <numFmt numFmtId="166" formatCode="dd/mm/yy;@"/>
  </numFmts>
  <fonts count="16"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0"/>
      <name val="Arial"/>
      <family val="2"/>
    </font>
    <font>
      <i/>
      <sz val="11"/>
      <color theme="1"/>
      <name val="Calibri"/>
      <family val="2"/>
      <scheme val="minor"/>
    </font>
    <font>
      <b/>
      <sz val="11"/>
      <color theme="0"/>
      <name val="Calibri"/>
      <family val="2"/>
      <scheme val="minor"/>
    </font>
    <font>
      <b/>
      <sz val="11"/>
      <color theme="1"/>
      <name val="Calibri"/>
      <family val="2"/>
      <scheme val="minor"/>
    </font>
    <font>
      <b/>
      <i/>
      <sz val="11"/>
      <name val="Calibri"/>
      <family val="2"/>
      <scheme val="minor"/>
    </font>
    <font>
      <b/>
      <sz val="11"/>
      <color rgb="FF0070C0"/>
      <name val="Calibri"/>
      <family val="2"/>
      <scheme val="minor"/>
    </font>
    <font>
      <i/>
      <sz val="1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b/>
      <i/>
      <sz val="11"/>
      <color theme="1"/>
      <name val="Calibri"/>
      <family val="2"/>
      <scheme val="minor"/>
    </font>
    <font>
      <b/>
      <i/>
      <sz val="11"/>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2F2F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CC"/>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auto="1"/>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right/>
      <top style="double">
        <color indexed="64"/>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n">
        <color indexed="64"/>
      </right>
      <top style="thin">
        <color auto="1"/>
      </top>
      <bottom style="medium">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top style="thin">
        <color auto="1"/>
      </top>
      <bottom style="medium">
        <color auto="1"/>
      </bottom>
      <diagonal/>
    </border>
  </borders>
  <cellStyleXfs count="4">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cellStyleXfs>
  <cellXfs count="246">
    <xf numFmtId="0" fontId="0" fillId="0" borderId="0" xfId="0"/>
    <xf numFmtId="0" fontId="2" fillId="0" borderId="0" xfId="0" applyFont="1" applyBorder="1" applyAlignment="1">
      <alignment horizontal="left" vertical="top"/>
    </xf>
    <xf numFmtId="0" fontId="0" fillId="0" borderId="0" xfId="0" applyFont="1" applyAlignment="1">
      <alignment vertical="top"/>
    </xf>
    <xf numFmtId="0" fontId="7" fillId="6" borderId="1" xfId="0" applyFont="1" applyFill="1" applyBorder="1" applyAlignment="1">
      <alignment horizontal="left" vertical="top" wrapText="1"/>
    </xf>
    <xf numFmtId="3" fontId="6" fillId="5" borderId="0" xfId="0" applyNumberFormat="1" applyFont="1" applyFill="1" applyAlignment="1">
      <alignment horizontal="left" vertical="top"/>
    </xf>
    <xf numFmtId="0" fontId="7" fillId="6" borderId="2" xfId="0" applyFont="1" applyFill="1" applyBorder="1" applyAlignment="1">
      <alignment horizontal="left" vertical="top" wrapText="1"/>
    </xf>
    <xf numFmtId="0" fontId="7" fillId="6" borderId="34" xfId="0" applyFont="1" applyFill="1" applyBorder="1" applyAlignment="1">
      <alignment horizontal="left" vertical="top" wrapText="1"/>
    </xf>
    <xf numFmtId="164" fontId="2" fillId="0" borderId="3" xfId="1" applyFont="1" applyFill="1" applyBorder="1" applyAlignment="1">
      <alignment horizontal="right" vertical="top"/>
    </xf>
    <xf numFmtId="164" fontId="2" fillId="0" borderId="4" xfId="1" applyFont="1" applyFill="1" applyBorder="1" applyAlignment="1">
      <alignment horizontal="right" vertical="top"/>
    </xf>
    <xf numFmtId="0" fontId="2" fillId="0" borderId="4" xfId="2" applyFont="1" applyFill="1" applyBorder="1" applyAlignment="1" applyProtection="1">
      <alignment horizontal="left" vertical="top" wrapText="1"/>
      <protection locked="0"/>
    </xf>
    <xf numFmtId="3" fontId="2" fillId="0" borderId="8" xfId="1" applyNumberFormat="1" applyFont="1" applyFill="1" applyBorder="1" applyAlignment="1">
      <alignment horizontal="right" vertical="top"/>
    </xf>
    <xf numFmtId="164" fontId="2" fillId="0" borderId="8" xfId="1" applyFont="1" applyFill="1" applyBorder="1" applyAlignment="1">
      <alignment horizontal="right" vertical="top"/>
    </xf>
    <xf numFmtId="3" fontId="3" fillId="7" borderId="27" xfId="1" applyNumberFormat="1" applyFont="1" applyFill="1" applyBorder="1" applyAlignment="1">
      <alignment horizontal="right" vertical="top"/>
    </xf>
    <xf numFmtId="3" fontId="3" fillId="7" borderId="28" xfId="1" applyNumberFormat="1" applyFont="1" applyFill="1" applyBorder="1" applyAlignment="1">
      <alignment horizontal="right" vertical="top"/>
    </xf>
    <xf numFmtId="0" fontId="7" fillId="0" borderId="0" xfId="0" applyFont="1" applyAlignment="1">
      <alignment vertical="top"/>
    </xf>
    <xf numFmtId="3" fontId="2" fillId="3" borderId="3" xfId="1" applyNumberFormat="1" applyFont="1" applyFill="1" applyBorder="1" applyAlignment="1">
      <alignment horizontal="right" vertical="top"/>
    </xf>
    <xf numFmtId="3" fontId="2" fillId="3" borderId="24" xfId="1" applyNumberFormat="1" applyFont="1" applyFill="1" applyBorder="1" applyAlignment="1">
      <alignment horizontal="right" vertical="top"/>
    </xf>
    <xf numFmtId="3" fontId="3" fillId="0" borderId="15" xfId="0" applyNumberFormat="1" applyFont="1" applyFill="1" applyBorder="1" applyAlignment="1">
      <alignment horizontal="right" vertical="top"/>
    </xf>
    <xf numFmtId="0" fontId="0" fillId="0" borderId="0" xfId="0" applyFont="1" applyAlignment="1">
      <alignment horizontal="center" vertical="top"/>
    </xf>
    <xf numFmtId="0" fontId="2" fillId="0" borderId="0" xfId="0" applyFont="1" applyAlignment="1">
      <alignment horizontal="left" vertical="top"/>
    </xf>
    <xf numFmtId="3" fontId="2" fillId="0" borderId="0" xfId="0" applyNumberFormat="1" applyFont="1" applyAlignment="1">
      <alignment horizontal="left" vertical="top"/>
    </xf>
    <xf numFmtId="0" fontId="0" fillId="0" borderId="0" xfId="0" applyFont="1" applyAlignment="1">
      <alignment horizontal="left" vertical="top"/>
    </xf>
    <xf numFmtId="0" fontId="5" fillId="0" borderId="32" xfId="0" applyFont="1" applyBorder="1" applyAlignment="1">
      <alignment horizontal="left" vertical="top" wrapText="1"/>
    </xf>
    <xf numFmtId="0" fontId="5" fillId="0" borderId="0" xfId="0" applyFont="1" applyBorder="1" applyAlignment="1">
      <alignment horizontal="left" vertical="top" wrapText="1"/>
    </xf>
    <xf numFmtId="0" fontId="6" fillId="5" borderId="0" xfId="0" applyFont="1" applyFill="1" applyAlignment="1">
      <alignment horizontal="left" vertical="top"/>
    </xf>
    <xf numFmtId="0" fontId="5" fillId="0" borderId="35" xfId="0" applyFont="1" applyBorder="1" applyAlignment="1">
      <alignment horizontal="left" vertical="top" wrapText="1"/>
    </xf>
    <xf numFmtId="0" fontId="2" fillId="0" borderId="0" xfId="0" applyNumberFormat="1" applyFont="1" applyFill="1" applyBorder="1" applyAlignment="1" applyProtection="1">
      <alignment horizontal="left" vertical="top"/>
    </xf>
    <xf numFmtId="0" fontId="3"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3" xfId="0" applyFont="1" applyFill="1" applyBorder="1" applyAlignment="1">
      <alignment horizontal="left" vertical="top"/>
    </xf>
    <xf numFmtId="3" fontId="2" fillId="3" borderId="13" xfId="0" applyNumberFormat="1" applyFont="1" applyFill="1" applyBorder="1" applyAlignment="1">
      <alignment horizontal="left" vertical="top"/>
    </xf>
    <xf numFmtId="0" fontId="3" fillId="4" borderId="1" xfId="0" applyFont="1" applyFill="1" applyBorder="1" applyAlignment="1">
      <alignment horizontal="left" vertical="top"/>
    </xf>
    <xf numFmtId="165" fontId="10" fillId="4" borderId="32" xfId="0" applyNumberFormat="1" applyFont="1" applyFill="1" applyBorder="1" applyAlignment="1">
      <alignment horizontal="left" vertical="top"/>
    </xf>
    <xf numFmtId="165" fontId="10" fillId="4" borderId="38" xfId="0" applyNumberFormat="1" applyFont="1" applyFill="1" applyBorder="1" applyAlignment="1">
      <alignment horizontal="left" vertical="top"/>
    </xf>
    <xf numFmtId="3" fontId="10" fillId="4" borderId="33" xfId="1" applyNumberFormat="1" applyFont="1" applyFill="1" applyBorder="1" applyAlignment="1">
      <alignment horizontal="left" vertical="top"/>
    </xf>
    <xf numFmtId="3" fontId="10" fillId="4" borderId="25" xfId="1" applyNumberFormat="1" applyFont="1" applyFill="1" applyBorder="1" applyAlignment="1">
      <alignment horizontal="left" vertical="top"/>
    </xf>
    <xf numFmtId="3" fontId="10" fillId="4" borderId="31" xfId="1" applyNumberFormat="1" applyFont="1" applyFill="1" applyBorder="1" applyAlignment="1">
      <alignment horizontal="left" vertical="top"/>
    </xf>
    <xf numFmtId="3" fontId="10" fillId="4" borderId="32" xfId="1" applyNumberFormat="1" applyFont="1" applyFill="1" applyBorder="1" applyAlignment="1">
      <alignment horizontal="left" vertical="top"/>
    </xf>
    <xf numFmtId="0" fontId="3" fillId="4" borderId="18" xfId="0" applyFont="1" applyFill="1" applyBorder="1" applyAlignment="1">
      <alignment horizontal="left" vertical="top"/>
    </xf>
    <xf numFmtId="165" fontId="10" fillId="4" borderId="20" xfId="0" applyNumberFormat="1" applyFont="1" applyFill="1" applyBorder="1" applyAlignment="1">
      <alignment horizontal="left" vertical="top"/>
    </xf>
    <xf numFmtId="165" fontId="10" fillId="4" borderId="39" xfId="0" applyNumberFormat="1" applyFont="1" applyFill="1" applyBorder="1" applyAlignment="1">
      <alignment horizontal="left" vertical="top"/>
    </xf>
    <xf numFmtId="3" fontId="10" fillId="4" borderId="21" xfId="1" applyNumberFormat="1" applyFont="1" applyFill="1" applyBorder="1" applyAlignment="1">
      <alignment horizontal="left" vertical="top"/>
    </xf>
    <xf numFmtId="3" fontId="10" fillId="4" borderId="23" xfId="1" applyNumberFormat="1" applyFont="1" applyFill="1" applyBorder="1" applyAlignment="1">
      <alignment horizontal="left" vertical="top"/>
    </xf>
    <xf numFmtId="3" fontId="10" fillId="4" borderId="19" xfId="1" applyNumberFormat="1" applyFont="1" applyFill="1" applyBorder="1" applyAlignment="1">
      <alignment horizontal="left" vertical="top"/>
    </xf>
    <xf numFmtId="3" fontId="10" fillId="4" borderId="20" xfId="1" applyNumberFormat="1" applyFont="1" applyFill="1" applyBorder="1" applyAlignment="1">
      <alignment horizontal="left" vertical="top"/>
    </xf>
    <xf numFmtId="164" fontId="2" fillId="0" borderId="2" xfId="1" applyFont="1" applyFill="1" applyBorder="1" applyAlignment="1">
      <alignment horizontal="left" vertical="top"/>
    </xf>
    <xf numFmtId="9" fontId="0" fillId="0" borderId="0" xfId="3" applyFont="1" applyAlignment="1">
      <alignment horizontal="left" vertical="top"/>
    </xf>
    <xf numFmtId="165" fontId="2" fillId="0" borderId="4" xfId="0" applyNumberFormat="1" applyFont="1" applyFill="1" applyBorder="1" applyAlignment="1">
      <alignment horizontal="left" vertical="top"/>
    </xf>
    <xf numFmtId="165" fontId="11" fillId="0" borderId="4" xfId="0" applyNumberFormat="1" applyFont="1" applyFill="1" applyBorder="1" applyAlignment="1">
      <alignment horizontal="left" vertical="top" wrapText="1"/>
    </xf>
    <xf numFmtId="0" fontId="2" fillId="0" borderId="10" xfId="0" applyFont="1" applyFill="1" applyBorder="1" applyAlignment="1">
      <alignment horizontal="left" vertical="top"/>
    </xf>
    <xf numFmtId="165" fontId="2" fillId="0" borderId="17" xfId="0" applyNumberFormat="1" applyFont="1" applyFill="1" applyBorder="1" applyAlignment="1">
      <alignment horizontal="left" vertical="top"/>
    </xf>
    <xf numFmtId="165" fontId="2" fillId="0" borderId="41" xfId="0" applyNumberFormat="1" applyFont="1" applyFill="1" applyBorder="1" applyAlignment="1">
      <alignment horizontal="left" vertical="top"/>
    </xf>
    <xf numFmtId="0" fontId="3" fillId="7" borderId="42" xfId="0" applyFont="1" applyFill="1" applyBorder="1" applyAlignment="1">
      <alignment horizontal="left" vertical="top"/>
    </xf>
    <xf numFmtId="0" fontId="7" fillId="0" borderId="0" xfId="0" applyFont="1" applyAlignment="1">
      <alignment horizontal="left" vertical="top"/>
    </xf>
    <xf numFmtId="0" fontId="2" fillId="3" borderId="2" xfId="0" applyFont="1" applyFill="1" applyBorder="1" applyAlignment="1">
      <alignment horizontal="left" vertical="top"/>
    </xf>
    <xf numFmtId="0" fontId="2" fillId="3" borderId="17" xfId="0" applyFont="1" applyFill="1" applyBorder="1" applyAlignment="1">
      <alignment horizontal="left" vertical="top"/>
    </xf>
    <xf numFmtId="0" fontId="2" fillId="3" borderId="41" xfId="0" applyFont="1" applyFill="1" applyBorder="1" applyAlignment="1">
      <alignment horizontal="left" vertical="top"/>
    </xf>
    <xf numFmtId="0" fontId="3" fillId="0" borderId="26" xfId="0" applyFont="1" applyBorder="1" applyAlignment="1">
      <alignment horizontal="left" vertical="top"/>
    </xf>
    <xf numFmtId="165" fontId="3" fillId="0" borderId="13" xfId="0" applyNumberFormat="1" applyFont="1" applyFill="1" applyBorder="1" applyAlignment="1">
      <alignment horizontal="left" vertical="top"/>
    </xf>
    <xf numFmtId="165" fontId="3" fillId="0" borderId="22" xfId="0" applyNumberFormat="1" applyFont="1" applyFill="1" applyBorder="1" applyAlignment="1">
      <alignment horizontal="left" vertical="top"/>
    </xf>
    <xf numFmtId="3" fontId="2" fillId="0" borderId="0" xfId="0" applyNumberFormat="1" applyFont="1" applyBorder="1" applyAlignment="1">
      <alignment horizontal="left" vertical="top"/>
    </xf>
    <xf numFmtId="0" fontId="11" fillId="0" borderId="0" xfId="0" applyFont="1" applyBorder="1" applyAlignment="1">
      <alignment horizontal="left" vertical="top"/>
    </xf>
    <xf numFmtId="3" fontId="2" fillId="0" borderId="6" xfId="1" applyNumberFormat="1" applyFont="1" applyFill="1" applyBorder="1" applyAlignment="1">
      <alignment horizontal="right" vertical="top"/>
    </xf>
    <xf numFmtId="164" fontId="2" fillId="0" borderId="9" xfId="1" applyFont="1" applyFill="1" applyBorder="1" applyAlignment="1">
      <alignment horizontal="right" vertical="top"/>
    </xf>
    <xf numFmtId="3" fontId="2" fillId="0" borderId="9" xfId="1" applyNumberFormat="1" applyFont="1" applyFill="1" applyBorder="1" applyAlignment="1">
      <alignment horizontal="right" vertical="top"/>
    </xf>
    <xf numFmtId="3" fontId="2" fillId="0" borderId="16" xfId="1" applyNumberFormat="1" applyFont="1" applyFill="1" applyBorder="1" applyAlignment="1">
      <alignment horizontal="right" vertical="top"/>
    </xf>
    <xf numFmtId="164" fontId="2" fillId="0" borderId="11" xfId="1" applyFont="1" applyFill="1" applyBorder="1" applyAlignment="1">
      <alignment horizontal="right" vertical="top"/>
    </xf>
    <xf numFmtId="3" fontId="2" fillId="0" borderId="11" xfId="1" applyNumberFormat="1" applyFont="1" applyFill="1" applyBorder="1" applyAlignment="1">
      <alignment horizontal="right" vertical="top"/>
    </xf>
    <xf numFmtId="3" fontId="3" fillId="7" borderId="29" xfId="1" applyNumberFormat="1" applyFont="1" applyFill="1" applyBorder="1" applyAlignment="1">
      <alignment horizontal="right" vertical="top"/>
    </xf>
    <xf numFmtId="3" fontId="3" fillId="7" borderId="30" xfId="1" applyNumberFormat="1" applyFont="1" applyFill="1" applyBorder="1" applyAlignment="1">
      <alignment horizontal="right" vertical="top"/>
    </xf>
    <xf numFmtId="3" fontId="2" fillId="3" borderId="6" xfId="1" applyNumberFormat="1" applyFont="1" applyFill="1" applyBorder="1" applyAlignment="1">
      <alignment horizontal="right" vertical="top"/>
    </xf>
    <xf numFmtId="3" fontId="2" fillId="3" borderId="9" xfId="1" applyNumberFormat="1" applyFont="1" applyFill="1" applyBorder="1" applyAlignment="1">
      <alignment horizontal="right" vertical="top"/>
    </xf>
    <xf numFmtId="3" fontId="3" fillId="0" borderId="14" xfId="0" applyNumberFormat="1" applyFont="1" applyFill="1" applyBorder="1" applyAlignment="1">
      <alignment horizontal="right" vertical="top"/>
    </xf>
    <xf numFmtId="3" fontId="3" fillId="0" borderId="12" xfId="0" applyNumberFormat="1" applyFont="1" applyFill="1" applyBorder="1" applyAlignment="1">
      <alignment horizontal="right" vertical="top"/>
    </xf>
    <xf numFmtId="0" fontId="2" fillId="0" borderId="0" xfId="0" applyFont="1" applyAlignment="1">
      <alignment horizontal="left" vertical="top" wrapText="1"/>
    </xf>
    <xf numFmtId="3" fontId="0" fillId="0" borderId="0" xfId="0" applyNumberFormat="1" applyFont="1" applyAlignment="1">
      <alignment vertical="top"/>
    </xf>
    <xf numFmtId="0" fontId="0" fillId="3" borderId="26" xfId="0" applyFont="1" applyFill="1" applyBorder="1" applyAlignment="1">
      <alignment horizontal="center" vertical="top"/>
    </xf>
    <xf numFmtId="0" fontId="3" fillId="4" borderId="3" xfId="0" applyFont="1" applyFill="1" applyBorder="1" applyAlignment="1">
      <alignment vertical="top"/>
    </xf>
    <xf numFmtId="0" fontId="13" fillId="0" borderId="3" xfId="0" applyFont="1" applyBorder="1" applyAlignment="1">
      <alignment horizontal="center" vertical="top" wrapText="1"/>
    </xf>
    <xf numFmtId="0" fontId="12" fillId="0" borderId="3" xfId="0" applyFont="1" applyBorder="1" applyAlignment="1">
      <alignment horizontal="center" vertical="top" wrapText="1"/>
    </xf>
    <xf numFmtId="0" fontId="13" fillId="0" borderId="9" xfId="0" applyFont="1" applyBorder="1" applyAlignment="1">
      <alignment horizontal="center" vertical="top" wrapText="1"/>
    </xf>
    <xf numFmtId="0" fontId="5" fillId="0" borderId="0" xfId="0" applyFont="1" applyAlignment="1">
      <alignment vertical="top"/>
    </xf>
    <xf numFmtId="3" fontId="0" fillId="0" borderId="0" xfId="0" applyNumberFormat="1" applyFont="1" applyAlignment="1">
      <alignment horizontal="left" vertical="top"/>
    </xf>
    <xf numFmtId="0" fontId="0" fillId="3" borderId="26" xfId="0" applyFont="1" applyFill="1" applyBorder="1" applyAlignment="1">
      <alignment horizontal="left" vertical="top"/>
    </xf>
    <xf numFmtId="0" fontId="13" fillId="0" borderId="3" xfId="0" applyFont="1" applyBorder="1" applyAlignment="1">
      <alignment horizontal="left" vertical="top" wrapText="1"/>
    </xf>
    <xf numFmtId="0" fontId="12" fillId="0" borderId="3" xfId="0" applyFont="1" applyBorder="1" applyAlignment="1">
      <alignment horizontal="left" vertical="top" wrapText="1"/>
    </xf>
    <xf numFmtId="0" fontId="13" fillId="0" borderId="9" xfId="0" applyFont="1" applyBorder="1" applyAlignment="1">
      <alignment horizontal="left" vertical="top" wrapText="1"/>
    </xf>
    <xf numFmtId="0" fontId="5" fillId="0" borderId="0" xfId="0" applyFont="1" applyAlignment="1">
      <alignment horizontal="left" vertical="top"/>
    </xf>
    <xf numFmtId="3" fontId="0" fillId="0" borderId="0" xfId="0" applyNumberFormat="1" applyFont="1" applyFill="1" applyAlignment="1">
      <alignment vertical="top"/>
    </xf>
    <xf numFmtId="0" fontId="7" fillId="0" borderId="0" xfId="0" applyFont="1" applyBorder="1" applyAlignment="1">
      <alignment horizontal="left" vertical="top" wrapText="1"/>
    </xf>
    <xf numFmtId="166" fontId="0" fillId="0" borderId="0" xfId="0" applyNumberFormat="1" applyFont="1" applyAlignment="1">
      <alignment horizontal="left" vertical="top"/>
    </xf>
    <xf numFmtId="0" fontId="0" fillId="3" borderId="15" xfId="0" applyFont="1" applyFill="1" applyBorder="1" applyAlignment="1">
      <alignment horizontal="center" vertical="top"/>
    </xf>
    <xf numFmtId="0" fontId="12" fillId="3" borderId="46" xfId="0" applyFont="1" applyFill="1" applyBorder="1" applyAlignment="1">
      <alignment horizontal="center" vertical="top" wrapText="1"/>
    </xf>
    <xf numFmtId="0" fontId="12" fillId="3" borderId="31" xfId="0" applyFont="1" applyFill="1" applyBorder="1" applyAlignment="1">
      <alignment horizontal="center" vertical="top" wrapText="1"/>
    </xf>
    <xf numFmtId="3" fontId="12" fillId="3" borderId="31" xfId="0" applyNumberFormat="1" applyFont="1" applyFill="1" applyBorder="1" applyAlignment="1">
      <alignment horizontal="center" vertical="top" wrapText="1"/>
    </xf>
    <xf numFmtId="0" fontId="12" fillId="3" borderId="47" xfId="0" applyFont="1" applyFill="1" applyBorder="1" applyAlignment="1">
      <alignment horizontal="center" vertical="top" wrapText="1"/>
    </xf>
    <xf numFmtId="0" fontId="12" fillId="3" borderId="8" xfId="0" applyFont="1" applyFill="1" applyBorder="1" applyAlignment="1">
      <alignment horizontal="center" vertical="top" wrapText="1"/>
    </xf>
    <xf numFmtId="3" fontId="12" fillId="3" borderId="8" xfId="0" applyNumberFormat="1" applyFont="1" applyFill="1" applyBorder="1" applyAlignment="1">
      <alignment horizontal="center" vertical="top" wrapText="1"/>
    </xf>
    <xf numFmtId="0" fontId="10" fillId="4" borderId="3" xfId="0" applyFont="1" applyFill="1" applyBorder="1" applyAlignment="1">
      <alignment horizontal="center" vertical="top"/>
    </xf>
    <xf numFmtId="165" fontId="10" fillId="4" borderId="3" xfId="0" applyNumberFormat="1" applyFont="1" applyFill="1" applyBorder="1" applyAlignment="1">
      <alignment vertical="top"/>
    </xf>
    <xf numFmtId="3" fontId="10" fillId="4" borderId="3" xfId="1" applyNumberFormat="1" applyFont="1" applyFill="1" applyBorder="1" applyAlignment="1">
      <alignment horizontal="center" vertical="top"/>
    </xf>
    <xf numFmtId="3" fontId="10" fillId="4" borderId="3" xfId="1" applyNumberFormat="1" applyFont="1" applyFill="1" applyBorder="1" applyAlignment="1">
      <alignment horizontal="right" vertical="top"/>
    </xf>
    <xf numFmtId="0" fontId="0" fillId="4" borderId="3" xfId="0" applyFont="1" applyFill="1" applyBorder="1" applyAlignment="1">
      <alignment vertical="top"/>
    </xf>
    <xf numFmtId="0" fontId="0" fillId="0" borderId="3" xfId="0" applyFont="1" applyBorder="1" applyAlignment="1">
      <alignment vertical="top"/>
    </xf>
    <xf numFmtId="0" fontId="2" fillId="0" borderId="23" xfId="0" applyFont="1" applyBorder="1" applyAlignment="1">
      <alignment horizontal="left" vertical="top" wrapText="1"/>
    </xf>
    <xf numFmtId="0" fontId="0" fillId="0" borderId="3" xfId="0" applyFont="1" applyBorder="1" applyAlignment="1">
      <alignment horizontal="left" vertical="top" wrapText="1"/>
    </xf>
    <xf numFmtId="0" fontId="0" fillId="0" borderId="3" xfId="0" applyFont="1" applyBorder="1" applyAlignment="1">
      <alignment horizontal="center" vertical="top" wrapText="1"/>
    </xf>
    <xf numFmtId="9" fontId="0" fillId="0" borderId="3" xfId="3" applyFont="1" applyBorder="1" applyAlignment="1">
      <alignment horizontal="center" vertical="top" wrapText="1"/>
    </xf>
    <xf numFmtId="164" fontId="0" fillId="0" borderId="3" xfId="1" applyFont="1" applyBorder="1" applyAlignment="1">
      <alignment horizontal="center" vertical="top" wrapText="1"/>
    </xf>
    <xf numFmtId="3" fontId="0" fillId="0" borderId="3" xfId="0" applyNumberFormat="1" applyFont="1" applyBorder="1" applyAlignment="1">
      <alignment horizontal="center" vertical="top" wrapText="1"/>
    </xf>
    <xf numFmtId="164" fontId="0" fillId="3" borderId="3" xfId="1" applyFont="1" applyFill="1" applyBorder="1" applyAlignment="1">
      <alignment horizontal="center" vertical="top" wrapText="1"/>
    </xf>
    <xf numFmtId="9" fontId="0" fillId="3" borderId="3" xfId="0" applyNumberFormat="1" applyFont="1" applyFill="1" applyBorder="1" applyAlignment="1">
      <alignment horizontal="center" vertical="top" wrapText="1"/>
    </xf>
    <xf numFmtId="9" fontId="13" fillId="3" borderId="3" xfId="3" applyFont="1" applyFill="1" applyBorder="1" applyAlignment="1">
      <alignment horizontal="center" vertical="top" wrapText="1"/>
    </xf>
    <xf numFmtId="164" fontId="0" fillId="0" borderId="0" xfId="0" applyNumberFormat="1" applyFont="1" applyAlignment="1">
      <alignment vertical="top"/>
    </xf>
    <xf numFmtId="0" fontId="7" fillId="0" borderId="3" xfId="0" applyFont="1" applyBorder="1" applyAlignment="1">
      <alignment horizontal="left" vertical="top" wrapText="1"/>
    </xf>
    <xf numFmtId="0" fontId="7" fillId="0" borderId="3" xfId="0" applyFont="1" applyBorder="1" applyAlignment="1">
      <alignment horizontal="center" vertical="top" wrapText="1"/>
    </xf>
    <xf numFmtId="9" fontId="7" fillId="0" borderId="3" xfId="3" applyFont="1" applyBorder="1" applyAlignment="1">
      <alignment horizontal="center" vertical="top" wrapText="1"/>
    </xf>
    <xf numFmtId="164" fontId="7" fillId="0" borderId="3" xfId="1" applyFont="1" applyBorder="1" applyAlignment="1">
      <alignment horizontal="center" vertical="top" wrapText="1"/>
    </xf>
    <xf numFmtId="3" fontId="7" fillId="0" borderId="3" xfId="0" applyNumberFormat="1" applyFont="1" applyBorder="1" applyAlignment="1">
      <alignment horizontal="center" vertical="top" wrapText="1"/>
    </xf>
    <xf numFmtId="164" fontId="7" fillId="3" borderId="3" xfId="1" applyFont="1" applyFill="1" applyBorder="1" applyAlignment="1">
      <alignment horizontal="center" vertical="top" wrapText="1"/>
    </xf>
    <xf numFmtId="164" fontId="7" fillId="0" borderId="3" xfId="1" applyFont="1" applyFill="1" applyBorder="1" applyAlignment="1">
      <alignment horizontal="center" vertical="top" wrapText="1"/>
    </xf>
    <xf numFmtId="9" fontId="7" fillId="3" borderId="3" xfId="3" applyFont="1" applyFill="1" applyBorder="1" applyAlignment="1">
      <alignment horizontal="center" vertical="top" wrapText="1"/>
    </xf>
    <xf numFmtId="3" fontId="0" fillId="3" borderId="3" xfId="0" applyNumberFormat="1" applyFont="1" applyFill="1" applyBorder="1" applyAlignment="1">
      <alignment horizontal="center" vertical="top" wrapText="1"/>
    </xf>
    <xf numFmtId="3" fontId="0" fillId="3" borderId="47" xfId="0" applyNumberFormat="1" applyFont="1" applyFill="1" applyBorder="1" applyAlignment="1">
      <alignment horizontal="center" vertical="top" wrapText="1"/>
    </xf>
    <xf numFmtId="9" fontId="0" fillId="3" borderId="8" xfId="0" applyNumberFormat="1" applyFont="1" applyFill="1" applyBorder="1" applyAlignment="1">
      <alignment horizontal="center" vertical="top" wrapText="1"/>
    </xf>
    <xf numFmtId="3" fontId="13" fillId="3" borderId="19" xfId="0" applyNumberFormat="1" applyFont="1" applyFill="1" applyBorder="1" applyAlignment="1">
      <alignment horizontal="center" vertical="top" wrapText="1"/>
    </xf>
    <xf numFmtId="9" fontId="13" fillId="3" borderId="8" xfId="3" applyFont="1" applyFill="1" applyBorder="1" applyAlignment="1">
      <alignment horizontal="center" vertical="top" wrapText="1"/>
    </xf>
    <xf numFmtId="0" fontId="7" fillId="0" borderId="40" xfId="0" applyFont="1" applyBorder="1" applyAlignment="1">
      <alignment horizontal="left" vertical="top" wrapText="1"/>
    </xf>
    <xf numFmtId="0" fontId="0" fillId="0" borderId="40" xfId="0" applyFont="1" applyBorder="1" applyAlignment="1">
      <alignment horizontal="left" vertical="top" wrapText="1"/>
    </xf>
    <xf numFmtId="0" fontId="0" fillId="0" borderId="40" xfId="0" applyFont="1" applyBorder="1" applyAlignment="1">
      <alignment horizontal="center" vertical="top" wrapText="1"/>
    </xf>
    <xf numFmtId="0" fontId="7" fillId="0" borderId="40" xfId="0" applyFont="1" applyBorder="1" applyAlignment="1">
      <alignment horizontal="center" vertical="top" wrapText="1"/>
    </xf>
    <xf numFmtId="0" fontId="13" fillId="0" borderId="40" xfId="0" applyFont="1" applyBorder="1" applyAlignment="1">
      <alignment horizontal="center" vertical="top" wrapText="1"/>
    </xf>
    <xf numFmtId="3" fontId="7" fillId="0" borderId="40" xfId="0" applyNumberFormat="1" applyFont="1" applyBorder="1" applyAlignment="1">
      <alignment horizontal="center" vertical="top" wrapText="1"/>
    </xf>
    <xf numFmtId="3" fontId="7" fillId="0" borderId="40" xfId="0" applyNumberFormat="1" applyFont="1" applyFill="1" applyBorder="1" applyAlignment="1">
      <alignment horizontal="center" vertical="top" wrapText="1"/>
    </xf>
    <xf numFmtId="9" fontId="0" fillId="0" borderId="40" xfId="0" applyNumberFormat="1" applyFont="1" applyBorder="1" applyAlignment="1">
      <alignment horizontal="center" vertical="top" wrapText="1"/>
    </xf>
    <xf numFmtId="3" fontId="12" fillId="0" borderId="40" xfId="0" applyNumberFormat="1" applyFont="1" applyBorder="1" applyAlignment="1">
      <alignment horizontal="center" vertical="top" wrapText="1"/>
    </xf>
    <xf numFmtId="9" fontId="13" fillId="0" borderId="6" xfId="3" applyFont="1" applyBorder="1" applyAlignment="1">
      <alignment horizontal="center" vertical="top" wrapText="1"/>
    </xf>
    <xf numFmtId="164" fontId="0" fillId="0" borderId="0" xfId="1" applyFont="1" applyAlignment="1">
      <alignment vertical="top"/>
    </xf>
    <xf numFmtId="0" fontId="12" fillId="8" borderId="49" xfId="0" applyFont="1" applyFill="1" applyBorder="1" applyAlignment="1">
      <alignment horizontal="left" vertical="top" wrapText="1"/>
    </xf>
    <xf numFmtId="0" fontId="12" fillId="8" borderId="49" xfId="0" applyFont="1" applyFill="1" applyBorder="1" applyAlignment="1">
      <alignment horizontal="center" vertical="top" wrapText="1"/>
    </xf>
    <xf numFmtId="0" fontId="12" fillId="8" borderId="49" xfId="0" applyFont="1" applyFill="1" applyBorder="1" applyAlignment="1">
      <alignment horizontal="right" vertical="top" wrapText="1"/>
    </xf>
    <xf numFmtId="0" fontId="7" fillId="8" borderId="49" xfId="0" applyFont="1" applyFill="1" applyBorder="1" applyAlignment="1">
      <alignment horizontal="left" vertical="top" wrapText="1"/>
    </xf>
    <xf numFmtId="0" fontId="7" fillId="8" borderId="49" xfId="0" applyFont="1" applyFill="1" applyBorder="1" applyAlignment="1">
      <alignment horizontal="center" vertical="top" wrapText="1"/>
    </xf>
    <xf numFmtId="3" fontId="7" fillId="8" borderId="49" xfId="0" applyNumberFormat="1" applyFont="1" applyFill="1" applyBorder="1" applyAlignment="1">
      <alignment horizontal="center" vertical="top" wrapText="1"/>
    </xf>
    <xf numFmtId="3" fontId="7" fillId="8" borderId="50" xfId="0" applyNumberFormat="1" applyFont="1" applyFill="1" applyBorder="1" applyAlignment="1">
      <alignment horizontal="center" vertical="top" wrapText="1"/>
    </xf>
    <xf numFmtId="9" fontId="7" fillId="8" borderId="49" xfId="0" applyNumberFormat="1" applyFont="1" applyFill="1" applyBorder="1" applyAlignment="1">
      <alignment horizontal="center" vertical="top" wrapText="1"/>
    </xf>
    <xf numFmtId="9" fontId="12" fillId="8" borderId="49" xfId="3" applyFont="1" applyFill="1" applyBorder="1" applyAlignment="1">
      <alignment horizontal="center" vertical="top" wrapText="1"/>
    </xf>
    <xf numFmtId="0" fontId="7" fillId="9" borderId="49" xfId="0" applyFont="1" applyFill="1" applyBorder="1" applyAlignment="1">
      <alignment horizontal="left" vertical="top" wrapText="1"/>
    </xf>
    <xf numFmtId="0" fontId="7" fillId="9" borderId="49" xfId="0" applyFont="1" applyFill="1" applyBorder="1" applyAlignment="1">
      <alignment horizontal="center" vertical="top" wrapText="1"/>
    </xf>
    <xf numFmtId="3" fontId="7" fillId="9" borderId="49" xfId="0" applyNumberFormat="1" applyFont="1" applyFill="1" applyBorder="1" applyAlignment="1">
      <alignment horizontal="center" vertical="top" wrapText="1"/>
    </xf>
    <xf numFmtId="3" fontId="7" fillId="9" borderId="50" xfId="0" applyNumberFormat="1" applyFont="1" applyFill="1" applyBorder="1" applyAlignment="1">
      <alignment horizontal="center" vertical="top" wrapText="1"/>
    </xf>
    <xf numFmtId="0" fontId="13" fillId="9" borderId="49" xfId="0" applyFont="1" applyFill="1" applyBorder="1" applyAlignment="1">
      <alignment horizontal="left" vertical="top" wrapText="1"/>
    </xf>
    <xf numFmtId="0" fontId="13" fillId="9" borderId="49" xfId="0" applyFont="1" applyFill="1" applyBorder="1" applyAlignment="1">
      <alignment horizontal="center" vertical="top" wrapText="1"/>
    </xf>
    <xf numFmtId="0" fontId="0" fillId="9" borderId="49" xfId="0" applyFont="1" applyFill="1" applyBorder="1" applyAlignment="1">
      <alignment horizontal="left" vertical="top" wrapText="1"/>
    </xf>
    <xf numFmtId="0" fontId="0" fillId="9" borderId="49" xfId="0" applyFont="1" applyFill="1" applyBorder="1" applyAlignment="1">
      <alignment horizontal="center" vertical="top" wrapText="1"/>
    </xf>
    <xf numFmtId="9" fontId="0" fillId="9" borderId="49" xfId="0" applyNumberFormat="1" applyFont="1" applyFill="1" applyBorder="1" applyAlignment="1">
      <alignment horizontal="center" vertical="top" wrapText="1"/>
    </xf>
    <xf numFmtId="9" fontId="13" fillId="9" borderId="49" xfId="3" applyFont="1" applyFill="1" applyBorder="1" applyAlignment="1">
      <alignment horizontal="center" vertical="top" wrapText="1"/>
    </xf>
    <xf numFmtId="0" fontId="13" fillId="2" borderId="23" xfId="0" applyFont="1" applyFill="1" applyBorder="1" applyAlignment="1">
      <alignment horizontal="left" vertical="top" wrapText="1"/>
    </xf>
    <xf numFmtId="0" fontId="13" fillId="2" borderId="23" xfId="0" applyFont="1" applyFill="1" applyBorder="1" applyAlignment="1">
      <alignment horizontal="center" vertical="top" wrapText="1"/>
    </xf>
    <xf numFmtId="0" fontId="7" fillId="2" borderId="39" xfId="0" applyFont="1" applyFill="1" applyBorder="1" applyAlignment="1">
      <alignment horizontal="left" vertical="top" wrapText="1"/>
    </xf>
    <xf numFmtId="0" fontId="0" fillId="2" borderId="39" xfId="0" applyFont="1" applyFill="1" applyBorder="1" applyAlignment="1">
      <alignment horizontal="left" vertical="top" wrapText="1"/>
    </xf>
    <xf numFmtId="0" fontId="0" fillId="2" borderId="39" xfId="0" applyFont="1" applyFill="1" applyBorder="1" applyAlignment="1">
      <alignment horizontal="center" vertical="top" wrapText="1"/>
    </xf>
    <xf numFmtId="0" fontId="7" fillId="2" borderId="39" xfId="0" applyFont="1" applyFill="1" applyBorder="1" applyAlignment="1">
      <alignment horizontal="center" vertical="top" wrapText="1"/>
    </xf>
    <xf numFmtId="0" fontId="13" fillId="2" borderId="39" xfId="0" applyFont="1" applyFill="1" applyBorder="1" applyAlignment="1">
      <alignment horizontal="center" vertical="top" wrapText="1"/>
    </xf>
    <xf numFmtId="3" fontId="7" fillId="2" borderId="39" xfId="0" applyNumberFormat="1" applyFont="1" applyFill="1" applyBorder="1" applyAlignment="1">
      <alignment horizontal="center" vertical="top" wrapText="1"/>
    </xf>
    <xf numFmtId="9" fontId="0" fillId="2" borderId="39" xfId="0" applyNumberFormat="1" applyFont="1" applyFill="1" applyBorder="1" applyAlignment="1">
      <alignment horizontal="center" vertical="top" wrapText="1"/>
    </xf>
    <xf numFmtId="9" fontId="13" fillId="2" borderId="21" xfId="3" applyFont="1" applyFill="1" applyBorder="1" applyAlignment="1">
      <alignment horizontal="center" vertical="top" wrapText="1"/>
    </xf>
    <xf numFmtId="0" fontId="0" fillId="2" borderId="0" xfId="0" applyFont="1" applyFill="1" applyAlignment="1">
      <alignment vertical="top"/>
    </xf>
    <xf numFmtId="0" fontId="7" fillId="10" borderId="19" xfId="0" applyFont="1" applyFill="1" applyBorder="1" applyAlignment="1">
      <alignment horizontal="center" vertical="top" wrapText="1"/>
    </xf>
    <xf numFmtId="3" fontId="7" fillId="10" borderId="19" xfId="0" applyNumberFormat="1" applyFont="1" applyFill="1" applyBorder="1" applyAlignment="1">
      <alignment horizontal="center" vertical="top" wrapText="1"/>
    </xf>
    <xf numFmtId="3" fontId="7" fillId="10" borderId="3" xfId="0" applyNumberFormat="1" applyFont="1" applyFill="1" applyBorder="1" applyAlignment="1">
      <alignment horizontal="center" vertical="top" wrapText="1"/>
    </xf>
    <xf numFmtId="3" fontId="12" fillId="10" borderId="3" xfId="0" applyNumberFormat="1" applyFont="1" applyFill="1" applyBorder="1" applyAlignment="1">
      <alignment horizontal="center" vertical="top" wrapText="1"/>
    </xf>
    <xf numFmtId="0" fontId="14" fillId="10" borderId="19" xfId="0" applyFont="1" applyFill="1" applyBorder="1" applyAlignment="1">
      <alignment horizontal="center" vertical="top" wrapText="1"/>
    </xf>
    <xf numFmtId="3" fontId="14" fillId="10" borderId="19" xfId="0" applyNumberFormat="1" applyFont="1" applyFill="1" applyBorder="1" applyAlignment="1">
      <alignment horizontal="center" vertical="top" wrapText="1"/>
    </xf>
    <xf numFmtId="3" fontId="14" fillId="10" borderId="3" xfId="0" applyNumberFormat="1" applyFont="1" applyFill="1" applyBorder="1" applyAlignment="1">
      <alignment horizontal="center" vertical="top" wrapText="1"/>
    </xf>
    <xf numFmtId="0" fontId="12" fillId="10" borderId="3" xfId="0" applyFont="1" applyFill="1" applyBorder="1" applyAlignment="1">
      <alignment horizontal="left" vertical="top" wrapText="1"/>
    </xf>
    <xf numFmtId="0" fontId="12" fillId="10" borderId="3" xfId="0" applyFont="1" applyFill="1" applyBorder="1" applyAlignment="1">
      <alignment horizontal="center" vertical="top" wrapText="1"/>
    </xf>
    <xf numFmtId="0" fontId="7" fillId="10" borderId="3" xfId="0" applyFont="1" applyFill="1" applyBorder="1" applyAlignment="1">
      <alignment horizontal="left" vertical="top" wrapText="1"/>
    </xf>
    <xf numFmtId="0" fontId="7" fillId="10" borderId="19" xfId="0" applyFont="1" applyFill="1" applyBorder="1" applyAlignment="1">
      <alignment horizontal="left" vertical="top" wrapText="1"/>
    </xf>
    <xf numFmtId="3" fontId="7" fillId="10" borderId="6" xfId="0" applyNumberFormat="1" applyFont="1" applyFill="1" applyBorder="1" applyAlignment="1">
      <alignment horizontal="center" vertical="top" wrapText="1"/>
    </xf>
    <xf numFmtId="9" fontId="7" fillId="10" borderId="3" xfId="0" applyNumberFormat="1" applyFont="1" applyFill="1" applyBorder="1" applyAlignment="1">
      <alignment horizontal="center" vertical="top" wrapText="1"/>
    </xf>
    <xf numFmtId="9" fontId="12" fillId="10" borderId="3" xfId="3" applyFont="1" applyFill="1" applyBorder="1" applyAlignment="1">
      <alignment horizontal="center" vertical="top" wrapText="1"/>
    </xf>
    <xf numFmtId="0" fontId="14" fillId="10" borderId="3" xfId="0" applyFont="1" applyFill="1" applyBorder="1" applyAlignment="1">
      <alignment horizontal="left" vertical="top" wrapText="1"/>
    </xf>
    <xf numFmtId="0" fontId="14" fillId="10" borderId="19" xfId="0" applyFont="1" applyFill="1" applyBorder="1" applyAlignment="1">
      <alignment horizontal="left" vertical="top" wrapText="1"/>
    </xf>
    <xf numFmtId="0" fontId="15" fillId="10" borderId="3" xfId="0" applyFont="1" applyFill="1" applyBorder="1" applyAlignment="1">
      <alignment horizontal="center" vertical="top" wrapText="1"/>
    </xf>
    <xf numFmtId="3" fontId="14" fillId="10" borderId="6" xfId="0" applyNumberFormat="1" applyFont="1" applyFill="1" applyBorder="1" applyAlignment="1">
      <alignment horizontal="center" vertical="top" wrapText="1"/>
    </xf>
    <xf numFmtId="9" fontId="14" fillId="10" borderId="6" xfId="3" applyFont="1" applyFill="1" applyBorder="1" applyAlignment="1">
      <alignment horizontal="center" vertical="top" wrapText="1"/>
    </xf>
    <xf numFmtId="0" fontId="3" fillId="0" borderId="10" xfId="0" applyFont="1" applyFill="1" applyBorder="1" applyAlignment="1">
      <alignment horizontal="left" vertical="top"/>
    </xf>
    <xf numFmtId="0" fontId="10" fillId="0" borderId="4" xfId="0" applyFont="1" applyFill="1" applyBorder="1" applyAlignment="1">
      <alignment horizontal="left" vertical="top" wrapText="1"/>
    </xf>
    <xf numFmtId="0" fontId="10" fillId="0" borderId="17" xfId="0" applyFont="1" applyFill="1" applyBorder="1" applyAlignment="1">
      <alignment horizontal="left" vertical="top" wrapText="1"/>
    </xf>
    <xf numFmtId="165" fontId="2" fillId="0" borderId="4" xfId="0" applyNumberFormat="1" applyFont="1" applyFill="1" applyBorder="1" applyAlignment="1">
      <alignment horizontal="left" vertical="top" wrapText="1"/>
    </xf>
    <xf numFmtId="0" fontId="3" fillId="0" borderId="0" xfId="0" applyFont="1" applyBorder="1" applyAlignment="1">
      <alignment horizontal="left" vertical="top"/>
    </xf>
    <xf numFmtId="0" fontId="3" fillId="0" borderId="0" xfId="0" applyFont="1" applyAlignment="1">
      <alignment horizontal="left" vertical="top"/>
    </xf>
    <xf numFmtId="3" fontId="0" fillId="0" borderId="3" xfId="0" applyNumberFormat="1" applyFont="1" applyFill="1" applyBorder="1" applyAlignment="1">
      <alignment horizontal="center"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0" fillId="0" borderId="1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7" xfId="0" applyFont="1" applyFill="1" applyBorder="1" applyAlignment="1">
      <alignment horizontal="center" vertical="top" wrapText="1"/>
    </xf>
    <xf numFmtId="9" fontId="0" fillId="0" borderId="47" xfId="0" applyNumberFormat="1" applyFont="1" applyFill="1" applyBorder="1" applyAlignment="1">
      <alignment horizontal="center" vertical="top" wrapText="1"/>
    </xf>
    <xf numFmtId="0" fontId="13" fillId="0" borderId="47" xfId="0" applyFont="1" applyFill="1" applyBorder="1" applyAlignment="1">
      <alignment horizontal="center" vertical="top" wrapText="1"/>
    </xf>
    <xf numFmtId="0" fontId="13" fillId="0" borderId="48" xfId="0" applyFont="1" applyFill="1" applyBorder="1" applyAlignment="1">
      <alignment horizontal="center" vertical="top" wrapText="1"/>
    </xf>
    <xf numFmtId="3" fontId="0" fillId="0" borderId="8" xfId="0" applyNumberFormat="1" applyFont="1" applyFill="1" applyBorder="1" applyAlignment="1">
      <alignment horizontal="center" vertical="top" wrapText="1"/>
    </xf>
    <xf numFmtId="164" fontId="1" fillId="3" borderId="3" xfId="1" applyFont="1" applyFill="1" applyBorder="1" applyAlignment="1">
      <alignment horizontal="center" vertical="top" wrapText="1"/>
    </xf>
    <xf numFmtId="0" fontId="8" fillId="3" borderId="5"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5" xfId="0" applyFont="1" applyFill="1" applyBorder="1" applyAlignment="1">
      <alignment horizontal="left" vertical="top"/>
    </xf>
    <xf numFmtId="0" fontId="8" fillId="3" borderId="7" xfId="0" applyFont="1" applyFill="1" applyBorder="1" applyAlignment="1">
      <alignment horizontal="left" vertical="top"/>
    </xf>
    <xf numFmtId="0" fontId="3" fillId="7" borderId="36" xfId="0" applyFont="1" applyFill="1" applyBorder="1" applyAlignment="1">
      <alignment horizontal="left" vertical="top"/>
    </xf>
    <xf numFmtId="0" fontId="3" fillId="7" borderId="37" xfId="0" applyFont="1" applyFill="1" applyBorder="1" applyAlignment="1">
      <alignment horizontal="left" vertical="top"/>
    </xf>
    <xf numFmtId="3" fontId="8" fillId="3" borderId="5" xfId="0" applyNumberFormat="1" applyFont="1" applyFill="1" applyBorder="1" applyAlignment="1">
      <alignment horizontal="left" vertical="top" wrapText="1"/>
    </xf>
    <xf numFmtId="3" fontId="8" fillId="3" borderId="7" xfId="0" applyNumberFormat="1" applyFont="1" applyFill="1" applyBorder="1" applyAlignment="1">
      <alignment horizontal="left" vertical="top" wrapText="1"/>
    </xf>
    <xf numFmtId="0" fontId="2" fillId="0" borderId="0" xfId="0" applyFont="1" applyAlignment="1">
      <alignment horizontal="left" vertical="top" wrapText="1"/>
    </xf>
    <xf numFmtId="0" fontId="3" fillId="0" borderId="10" xfId="0" applyFont="1" applyFill="1" applyBorder="1" applyAlignment="1">
      <alignment horizontal="left" vertical="top"/>
    </xf>
    <xf numFmtId="0" fontId="3" fillId="0" borderId="56" xfId="0" applyFont="1" applyFill="1" applyBorder="1" applyAlignment="1">
      <alignment horizontal="left" vertical="top"/>
    </xf>
    <xf numFmtId="0" fontId="3" fillId="0" borderId="18" xfId="0" applyFont="1" applyFill="1" applyBorder="1" applyAlignment="1">
      <alignment horizontal="left" vertical="top"/>
    </xf>
    <xf numFmtId="0" fontId="7" fillId="6" borderId="44"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45" xfId="0" applyFont="1" applyFill="1" applyBorder="1" applyAlignment="1">
      <alignment horizontal="left" vertical="top" wrapText="1"/>
    </xf>
    <xf numFmtId="0" fontId="7" fillId="6" borderId="51" xfId="0" applyFont="1" applyFill="1" applyBorder="1" applyAlignment="1">
      <alignment horizontal="left" vertical="top" wrapText="1"/>
    </xf>
    <xf numFmtId="0" fontId="7" fillId="6" borderId="43" xfId="0" applyFont="1" applyFill="1" applyBorder="1" applyAlignment="1">
      <alignment horizontal="left" vertical="top" wrapText="1"/>
    </xf>
    <xf numFmtId="0" fontId="7" fillId="6" borderId="33" xfId="0" applyFont="1" applyFill="1" applyBorder="1" applyAlignment="1">
      <alignment horizontal="left" vertical="top" wrapText="1"/>
    </xf>
    <xf numFmtId="0" fontId="5" fillId="0" borderId="25" xfId="0" applyFont="1" applyBorder="1" applyAlignment="1">
      <alignment horizontal="center" vertical="top" wrapText="1"/>
    </xf>
    <xf numFmtId="0" fontId="5" fillId="0" borderId="38" xfId="0" applyFont="1" applyBorder="1" applyAlignment="1">
      <alignment horizontal="center" vertical="top" wrapText="1"/>
    </xf>
    <xf numFmtId="0" fontId="5" fillId="0" borderId="52" xfId="0" applyFont="1" applyBorder="1" applyAlignment="1">
      <alignment horizontal="center" vertical="top" wrapText="1"/>
    </xf>
    <xf numFmtId="0" fontId="10" fillId="0" borderId="9" xfId="0" applyFont="1" applyFill="1" applyBorder="1" applyAlignment="1">
      <alignment horizontal="center" vertical="top" wrapText="1"/>
    </xf>
    <xf numFmtId="0" fontId="10" fillId="0" borderId="40" xfId="0" applyFont="1" applyFill="1" applyBorder="1" applyAlignment="1">
      <alignment horizontal="center" vertical="top" wrapText="1"/>
    </xf>
    <xf numFmtId="0" fontId="10" fillId="0" borderId="53" xfId="0" applyFont="1" applyFill="1" applyBorder="1" applyAlignment="1">
      <alignment horizontal="center" vertical="top" wrapText="1"/>
    </xf>
    <xf numFmtId="0" fontId="5" fillId="0" borderId="54" xfId="0" applyFont="1" applyBorder="1" applyAlignment="1">
      <alignment horizontal="center" vertical="top" wrapText="1"/>
    </xf>
    <xf numFmtId="0" fontId="5" fillId="0" borderId="57" xfId="0" applyFont="1" applyBorder="1" applyAlignment="1">
      <alignment horizontal="center" vertical="top" wrapText="1"/>
    </xf>
    <xf numFmtId="0" fontId="5" fillId="0" borderId="55" xfId="0" applyFont="1" applyBorder="1" applyAlignment="1">
      <alignment horizontal="center" vertical="top" wrapText="1"/>
    </xf>
    <xf numFmtId="0" fontId="12" fillId="3" borderId="31" xfId="0" applyFont="1" applyFill="1" applyBorder="1" applyAlignment="1">
      <alignment horizontal="left" vertical="top" wrapText="1"/>
    </xf>
    <xf numFmtId="0" fontId="12" fillId="3" borderId="8" xfId="0" applyFont="1" applyFill="1" applyBorder="1" applyAlignment="1">
      <alignment horizontal="left" vertical="top" wrapText="1"/>
    </xf>
    <xf numFmtId="0" fontId="12" fillId="3" borderId="32" xfId="0" applyFont="1" applyFill="1" applyBorder="1" applyAlignment="1">
      <alignment horizontal="center" vertical="top" wrapText="1"/>
    </xf>
    <xf numFmtId="0" fontId="12" fillId="3" borderId="17"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3" borderId="10" xfId="0" applyFont="1" applyFill="1" applyBorder="1" applyAlignment="1">
      <alignment horizontal="center" vertical="top" wrapText="1"/>
    </xf>
    <xf numFmtId="0" fontId="12" fillId="3" borderId="46" xfId="0" applyFont="1" applyFill="1" applyBorder="1" applyAlignment="1">
      <alignment horizontal="center" vertical="top" wrapText="1"/>
    </xf>
    <xf numFmtId="0" fontId="12" fillId="3" borderId="47" xfId="0" applyFont="1" applyFill="1" applyBorder="1" applyAlignment="1">
      <alignment horizontal="center" vertical="top" wrapText="1"/>
    </xf>
    <xf numFmtId="0" fontId="12" fillId="3" borderId="31" xfId="0" applyFont="1" applyFill="1" applyBorder="1" applyAlignment="1">
      <alignment horizontal="center" vertical="top" wrapText="1"/>
    </xf>
    <xf numFmtId="0" fontId="12" fillId="3" borderId="8" xfId="0" applyFont="1" applyFill="1" applyBorder="1" applyAlignment="1">
      <alignment horizontal="center" vertical="top" wrapText="1"/>
    </xf>
    <xf numFmtId="3" fontId="12" fillId="3" borderId="46" xfId="0" applyNumberFormat="1" applyFont="1" applyFill="1" applyBorder="1" applyAlignment="1">
      <alignment horizontal="center" vertical="top" wrapText="1"/>
    </xf>
    <xf numFmtId="3" fontId="12" fillId="3" borderId="47" xfId="0" applyNumberFormat="1" applyFont="1" applyFill="1" applyBorder="1" applyAlignment="1">
      <alignment horizontal="center" vertical="top" wrapText="1"/>
    </xf>
    <xf numFmtId="3" fontId="12" fillId="3" borderId="31" xfId="0" applyNumberFormat="1" applyFont="1" applyFill="1" applyBorder="1" applyAlignment="1">
      <alignment horizontal="center" vertical="top" wrapText="1"/>
    </xf>
    <xf numFmtId="3" fontId="12" fillId="3" borderId="8" xfId="0" applyNumberFormat="1" applyFont="1" applyFill="1" applyBorder="1" applyAlignment="1">
      <alignment horizontal="center" vertical="top" wrapText="1"/>
    </xf>
  </cellXfs>
  <cellStyles count="4">
    <cellStyle name="Comma" xfId="1" builtinId="3"/>
    <cellStyle name="Normal" xfId="0" builtinId="0"/>
    <cellStyle name="Normal 2 2" xfId="2"/>
    <cellStyle name="Percent" xfId="3" builtinId="5"/>
  </cellStyles>
  <dxfs count="0"/>
  <tableStyles count="0" defaultTableStyle="TableStyleMedium2" defaultPivotStyle="PivotStyleLight16"/>
  <colors>
    <mruColors>
      <color rgb="FFFFFFCC"/>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90" zoomScaleNormal="90" zoomScalePageLayoutView="90" workbookViewId="0">
      <selection activeCell="B30" sqref="B30:F30"/>
    </sheetView>
  </sheetViews>
  <sheetFormatPr defaultRowHeight="15" x14ac:dyDescent="0.25"/>
  <cols>
    <col min="1" max="1" width="29" style="19" customWidth="1"/>
    <col min="2" max="2" width="55.42578125" style="19" bestFit="1" customWidth="1"/>
    <col min="3" max="3" width="16.28515625" style="19" bestFit="1" customWidth="1"/>
    <col min="4" max="4" width="9.5703125" style="19" customWidth="1"/>
    <col min="5" max="5" width="16.7109375" style="19" customWidth="1"/>
    <col min="6" max="6" width="10" style="19" customWidth="1"/>
    <col min="7" max="7" width="16.85546875" style="20" customWidth="1"/>
    <col min="8" max="8" width="16.7109375" style="20" customWidth="1"/>
    <col min="9" max="9" width="16" style="20" customWidth="1"/>
    <col min="10" max="16384" width="9.140625" style="21"/>
  </cols>
  <sheetData>
    <row r="1" spans="1:10" ht="9" customHeight="1" thickBot="1" x14ac:dyDescent="0.3"/>
    <row r="2" spans="1:10" ht="15" customHeight="1" x14ac:dyDescent="0.25">
      <c r="A2" s="3" t="s">
        <v>0</v>
      </c>
      <c r="B2" s="22"/>
      <c r="C2" s="23"/>
      <c r="D2" s="21"/>
      <c r="E2" s="21"/>
      <c r="F2" s="21"/>
      <c r="G2" s="21"/>
      <c r="H2" s="4" t="s">
        <v>6</v>
      </c>
      <c r="I2" s="24"/>
    </row>
    <row r="3" spans="1:10" ht="15" customHeight="1" x14ac:dyDescent="0.25">
      <c r="A3" s="5" t="s">
        <v>64</v>
      </c>
      <c r="B3" s="189" t="s">
        <v>66</v>
      </c>
      <c r="C3" s="23"/>
      <c r="D3" s="21"/>
      <c r="E3" s="21"/>
      <c r="F3" s="21"/>
      <c r="G3" s="21"/>
    </row>
    <row r="4" spans="1:10" ht="15" customHeight="1" x14ac:dyDescent="0.25">
      <c r="A4" s="5" t="s">
        <v>64</v>
      </c>
      <c r="B4" s="190" t="s">
        <v>65</v>
      </c>
      <c r="C4" s="23"/>
      <c r="D4" s="21"/>
      <c r="E4" s="21"/>
      <c r="F4" s="21"/>
      <c r="G4" s="21"/>
    </row>
    <row r="5" spans="1:10" ht="15" customHeight="1" thickBot="1" x14ac:dyDescent="0.3">
      <c r="A5" s="6" t="s">
        <v>13</v>
      </c>
      <c r="B5" s="25"/>
      <c r="C5" s="23"/>
      <c r="D5" s="21"/>
      <c r="E5" s="21"/>
      <c r="F5" s="21"/>
      <c r="G5" s="21"/>
      <c r="H5" s="26" t="s">
        <v>1</v>
      </c>
      <c r="I5" s="26"/>
    </row>
    <row r="6" spans="1:10" ht="10.5" customHeight="1" thickBot="1" x14ac:dyDescent="0.3">
      <c r="A6" s="27"/>
      <c r="B6" s="28"/>
      <c r="C6" s="28"/>
    </row>
    <row r="7" spans="1:10" ht="15.75" customHeight="1" thickBot="1" x14ac:dyDescent="0.3">
      <c r="A7" s="29">
        <v>1</v>
      </c>
      <c r="B7" s="29">
        <v>2</v>
      </c>
      <c r="C7" s="29">
        <v>3</v>
      </c>
      <c r="D7" s="30">
        <v>4</v>
      </c>
      <c r="E7" s="30">
        <v>5</v>
      </c>
      <c r="F7" s="30">
        <v>6</v>
      </c>
      <c r="G7" s="31">
        <v>7</v>
      </c>
      <c r="H7" s="31">
        <v>8</v>
      </c>
      <c r="I7" s="31">
        <v>9</v>
      </c>
    </row>
    <row r="8" spans="1:10" ht="15" customHeight="1" x14ac:dyDescent="0.25">
      <c r="A8" s="207" t="s">
        <v>56</v>
      </c>
      <c r="B8" s="207" t="s">
        <v>58</v>
      </c>
      <c r="C8" s="207" t="s">
        <v>17</v>
      </c>
      <c r="D8" s="205" t="s">
        <v>3</v>
      </c>
      <c r="E8" s="205" t="s">
        <v>4</v>
      </c>
      <c r="F8" s="207" t="s">
        <v>7</v>
      </c>
      <c r="G8" s="211" t="s">
        <v>9</v>
      </c>
      <c r="H8" s="211" t="s">
        <v>8</v>
      </c>
      <c r="I8" s="211" t="s">
        <v>5</v>
      </c>
    </row>
    <row r="9" spans="1:10" ht="17.25" customHeight="1" thickBot="1" x14ac:dyDescent="0.3">
      <c r="A9" s="208"/>
      <c r="B9" s="208"/>
      <c r="C9" s="208"/>
      <c r="D9" s="206"/>
      <c r="E9" s="206" t="s">
        <v>10</v>
      </c>
      <c r="F9" s="208"/>
      <c r="G9" s="212"/>
      <c r="H9" s="212"/>
      <c r="I9" s="212"/>
    </row>
    <row r="10" spans="1:10" x14ac:dyDescent="0.25">
      <c r="A10" s="32" t="s">
        <v>11</v>
      </c>
      <c r="B10" s="33"/>
      <c r="C10" s="34"/>
      <c r="D10" s="35"/>
      <c r="E10" s="36"/>
      <c r="F10" s="36"/>
      <c r="G10" s="37"/>
      <c r="H10" s="37"/>
      <c r="I10" s="38"/>
    </row>
    <row r="11" spans="1:10" x14ac:dyDescent="0.25">
      <c r="A11" s="39" t="s">
        <v>12</v>
      </c>
      <c r="B11" s="40"/>
      <c r="C11" s="41"/>
      <c r="D11" s="42"/>
      <c r="E11" s="43"/>
      <c r="F11" s="43"/>
      <c r="G11" s="44"/>
      <c r="H11" s="44"/>
      <c r="I11" s="45"/>
    </row>
    <row r="12" spans="1:10" x14ac:dyDescent="0.25">
      <c r="A12" s="214" t="s">
        <v>57</v>
      </c>
      <c r="B12" s="21"/>
      <c r="C12" s="46" t="s">
        <v>41</v>
      </c>
      <c r="D12" s="63">
        <v>1</v>
      </c>
      <c r="E12" s="64">
        <v>100000</v>
      </c>
      <c r="F12" s="65">
        <v>12</v>
      </c>
      <c r="G12" s="7">
        <f>F12*E12*D12</f>
        <v>1200000</v>
      </c>
      <c r="H12" s="7">
        <v>600000</v>
      </c>
      <c r="I12" s="8">
        <f>-H12+G12</f>
        <v>600000</v>
      </c>
      <c r="J12" s="47"/>
    </row>
    <row r="13" spans="1:10" x14ac:dyDescent="0.25">
      <c r="A13" s="215"/>
      <c r="B13" s="48"/>
      <c r="C13" s="46" t="s">
        <v>53</v>
      </c>
      <c r="D13" s="63"/>
      <c r="E13" s="64"/>
      <c r="F13" s="65"/>
      <c r="G13" s="7"/>
      <c r="H13" s="7"/>
      <c r="I13" s="8">
        <f t="shared" ref="I13:I19" si="0">-H13+G13</f>
        <v>0</v>
      </c>
      <c r="J13" s="47"/>
    </row>
    <row r="14" spans="1:10" x14ac:dyDescent="0.25">
      <c r="A14" s="216"/>
      <c r="B14" s="48"/>
      <c r="C14" s="46" t="s">
        <v>34</v>
      </c>
      <c r="D14" s="63"/>
      <c r="E14" s="64"/>
      <c r="F14" s="65"/>
      <c r="G14" s="7"/>
      <c r="H14" s="7"/>
      <c r="I14" s="8">
        <f t="shared" si="0"/>
        <v>0</v>
      </c>
      <c r="J14" s="47"/>
    </row>
    <row r="15" spans="1:10" ht="30" x14ac:dyDescent="0.25">
      <c r="A15" s="214" t="s">
        <v>15</v>
      </c>
      <c r="B15" s="191" t="s">
        <v>81</v>
      </c>
      <c r="C15" s="46" t="s">
        <v>54</v>
      </c>
      <c r="D15" s="63">
        <v>1</v>
      </c>
      <c r="E15" s="64"/>
      <c r="F15" s="65"/>
      <c r="G15" s="7">
        <f>SUM('Personnel Plan'!M20)</f>
        <v>420000</v>
      </c>
      <c r="H15" s="7">
        <f>SUM('Personnel Plan'!N20)</f>
        <v>0</v>
      </c>
      <c r="I15" s="8">
        <f t="shared" si="0"/>
        <v>420000</v>
      </c>
      <c r="J15" s="47"/>
    </row>
    <row r="16" spans="1:10" x14ac:dyDescent="0.25">
      <c r="A16" s="216"/>
      <c r="B16" s="49"/>
      <c r="C16" s="46" t="s">
        <v>34</v>
      </c>
      <c r="D16" s="63"/>
      <c r="E16" s="64"/>
      <c r="F16" s="65"/>
      <c r="G16" s="7">
        <f>SUM('Personnel Plan'!M13:M16)</f>
        <v>1755000</v>
      </c>
      <c r="H16" s="7">
        <f>SUM('Personnel Plan'!N13:N16)</f>
        <v>600000</v>
      </c>
      <c r="I16" s="8">
        <f t="shared" si="0"/>
        <v>1155000</v>
      </c>
      <c r="J16" s="47"/>
    </row>
    <row r="17" spans="1:10" x14ac:dyDescent="0.25">
      <c r="A17" s="214" t="s">
        <v>16</v>
      </c>
      <c r="B17" s="48"/>
      <c r="C17" s="46"/>
      <c r="D17" s="63">
        <v>1</v>
      </c>
      <c r="E17" s="64">
        <v>20000</v>
      </c>
      <c r="F17" s="65">
        <v>12</v>
      </c>
      <c r="G17" s="7">
        <f t="shared" ref="G17:G19" si="1">F17*E17*D17</f>
        <v>240000</v>
      </c>
      <c r="H17" s="7"/>
      <c r="I17" s="8">
        <f t="shared" si="0"/>
        <v>240000</v>
      </c>
      <c r="J17" s="47"/>
    </row>
    <row r="18" spans="1:10" x14ac:dyDescent="0.25">
      <c r="A18" s="215"/>
      <c r="B18" s="9"/>
      <c r="C18" s="46"/>
      <c r="D18" s="63">
        <v>1</v>
      </c>
      <c r="E18" s="64">
        <v>10000</v>
      </c>
      <c r="F18" s="65">
        <v>12</v>
      </c>
      <c r="G18" s="7">
        <f t="shared" si="1"/>
        <v>120000</v>
      </c>
      <c r="H18" s="7"/>
      <c r="I18" s="8">
        <f t="shared" si="0"/>
        <v>120000</v>
      </c>
    </row>
    <row r="19" spans="1:10" x14ac:dyDescent="0.25">
      <c r="A19" s="216"/>
      <c r="B19" s="48"/>
      <c r="C19" s="46"/>
      <c r="D19" s="63">
        <v>1</v>
      </c>
      <c r="E19" s="64">
        <v>15000</v>
      </c>
      <c r="F19" s="65">
        <v>12</v>
      </c>
      <c r="G19" s="7">
        <f t="shared" si="1"/>
        <v>180000</v>
      </c>
      <c r="H19" s="7"/>
      <c r="I19" s="8">
        <f t="shared" si="0"/>
        <v>180000</v>
      </c>
    </row>
    <row r="20" spans="1:10" ht="15.75" thickBot="1" x14ac:dyDescent="0.3">
      <c r="A20" s="188"/>
      <c r="B20" s="51"/>
      <c r="C20" s="52"/>
      <c r="D20" s="66"/>
      <c r="E20" s="67"/>
      <c r="F20" s="68"/>
      <c r="G20" s="10"/>
      <c r="H20" s="11"/>
      <c r="I20" s="8">
        <f t="shared" ref="I20" si="2">-H20+G20</f>
        <v>0</v>
      </c>
    </row>
    <row r="21" spans="1:10" s="54" customFormat="1" ht="16.5" thickTop="1" thickBot="1" x14ac:dyDescent="0.3">
      <c r="A21" s="209" t="s">
        <v>14</v>
      </c>
      <c r="B21" s="210"/>
      <c r="C21" s="53"/>
      <c r="D21" s="69"/>
      <c r="E21" s="70"/>
      <c r="F21" s="70"/>
      <c r="G21" s="12">
        <f>SUM(G12:G20)</f>
        <v>3915000</v>
      </c>
      <c r="H21" s="12">
        <f>SUM(H12:H20)</f>
        <v>1200000</v>
      </c>
      <c r="I21" s="13">
        <f>SUM(I12:I20)</f>
        <v>2715000</v>
      </c>
    </row>
    <row r="22" spans="1:10" x14ac:dyDescent="0.25">
      <c r="A22" s="50"/>
      <c r="B22" s="51"/>
      <c r="C22" s="52"/>
      <c r="D22" s="66"/>
      <c r="E22" s="67"/>
      <c r="F22" s="68"/>
      <c r="G22" s="10"/>
      <c r="H22" s="11"/>
      <c r="I22" s="8">
        <f t="shared" ref="I22" si="3">-H22+G22</f>
        <v>0</v>
      </c>
    </row>
    <row r="23" spans="1:10" ht="8.25" customHeight="1" thickBot="1" x14ac:dyDescent="0.3">
      <c r="A23" s="55"/>
      <c r="B23" s="56"/>
      <c r="C23" s="57"/>
      <c r="D23" s="71"/>
      <c r="E23" s="72"/>
      <c r="F23" s="72"/>
      <c r="G23" s="15"/>
      <c r="H23" s="15"/>
      <c r="I23" s="16"/>
    </row>
    <row r="24" spans="1:10" ht="29.25" customHeight="1" thickBot="1" x14ac:dyDescent="0.3">
      <c r="A24" s="58" t="s">
        <v>2</v>
      </c>
      <c r="B24" s="59"/>
      <c r="C24" s="60"/>
      <c r="D24" s="73"/>
      <c r="E24" s="74"/>
      <c r="F24" s="74"/>
      <c r="G24" s="17">
        <f>G21</f>
        <v>3915000</v>
      </c>
      <c r="H24" s="17">
        <f t="shared" ref="H24:I24" si="4">H21</f>
        <v>1200000</v>
      </c>
      <c r="I24" s="17">
        <f t="shared" si="4"/>
        <v>2715000</v>
      </c>
    </row>
    <row r="25" spans="1:10" ht="17.25" customHeight="1" x14ac:dyDescent="0.25">
      <c r="A25" s="1"/>
      <c r="B25" s="1"/>
      <c r="C25" s="1"/>
      <c r="D25" s="1"/>
      <c r="E25" s="1"/>
      <c r="F25" s="1"/>
      <c r="G25" s="61"/>
      <c r="H25" s="61"/>
      <c r="I25" s="61"/>
    </row>
    <row r="26" spans="1:10" ht="17.25" customHeight="1" x14ac:dyDescent="0.25">
      <c r="A26" s="21"/>
      <c r="B26" s="62"/>
      <c r="C26" s="62"/>
      <c r="D26" s="1"/>
      <c r="E26" s="1"/>
      <c r="F26" s="1"/>
      <c r="G26" s="61"/>
      <c r="H26" s="61"/>
      <c r="I26" s="61"/>
    </row>
    <row r="27" spans="1:10" ht="17.25" customHeight="1" x14ac:dyDescent="0.25">
      <c r="A27" s="192" t="s">
        <v>59</v>
      </c>
      <c r="B27" s="213" t="s">
        <v>60</v>
      </c>
      <c r="C27" s="213"/>
      <c r="D27" s="213"/>
      <c r="E27" s="213"/>
      <c r="F27" s="213"/>
      <c r="G27" s="61"/>
      <c r="H27" s="61"/>
      <c r="I27" s="61"/>
    </row>
    <row r="28" spans="1:10" ht="9" customHeight="1" x14ac:dyDescent="0.25">
      <c r="A28" s="192"/>
      <c r="B28" s="75"/>
      <c r="C28" s="75"/>
      <c r="D28" s="75"/>
      <c r="E28" s="75"/>
      <c r="F28" s="75"/>
      <c r="G28" s="61"/>
      <c r="H28" s="61"/>
      <c r="I28" s="61"/>
    </row>
    <row r="29" spans="1:10" ht="49.5" customHeight="1" x14ac:dyDescent="0.25">
      <c r="A29" s="193" t="s">
        <v>18</v>
      </c>
      <c r="B29" s="213" t="s">
        <v>61</v>
      </c>
      <c r="C29" s="213"/>
      <c r="D29" s="213"/>
      <c r="E29" s="213"/>
      <c r="F29" s="213"/>
    </row>
    <row r="30" spans="1:10" ht="37.5" customHeight="1" x14ac:dyDescent="0.25">
      <c r="A30" s="193" t="s">
        <v>15</v>
      </c>
      <c r="B30" s="213" t="s">
        <v>63</v>
      </c>
      <c r="C30" s="213"/>
      <c r="D30" s="213"/>
      <c r="E30" s="213"/>
      <c r="F30" s="213"/>
    </row>
    <row r="31" spans="1:10" ht="35.25" customHeight="1" x14ac:dyDescent="0.25">
      <c r="A31" s="193" t="s">
        <v>16</v>
      </c>
      <c r="B31" s="213" t="s">
        <v>62</v>
      </c>
      <c r="C31" s="213"/>
      <c r="D31" s="213"/>
      <c r="E31" s="213"/>
      <c r="F31" s="213"/>
    </row>
  </sheetData>
  <mergeCells count="17">
    <mergeCell ref="B31:F31"/>
    <mergeCell ref="B27:F27"/>
    <mergeCell ref="A12:A14"/>
    <mergeCell ref="A17:A19"/>
    <mergeCell ref="A15:A16"/>
    <mergeCell ref="B29:F29"/>
    <mergeCell ref="B30:F30"/>
    <mergeCell ref="G8:G9"/>
    <mergeCell ref="F8:F9"/>
    <mergeCell ref="H8:H9"/>
    <mergeCell ref="I8:I9"/>
    <mergeCell ref="E8:E9"/>
    <mergeCell ref="D8:D9"/>
    <mergeCell ref="A8:A9"/>
    <mergeCell ref="B8:B9"/>
    <mergeCell ref="A21:B21"/>
    <mergeCell ref="C8:C9"/>
  </mergeCells>
  <pageMargins left="0.27" right="0.22" top="1.1811023622047245" bottom="0.55118110236220474" header="0.31496062992125984" footer="0.31496062992125984"/>
  <pageSetup paperSize="9" scale="76" fitToHeight="0" orientation="landscape" r:id="rId1"/>
  <headerFooter>
    <oddHeader xml:space="preserve">&amp;L&amp;G&amp;C&amp;G&amp;R&amp;"-,Bold"Agreement Symbol:  
Agreement Amendment: 
&amp;"-,Italic"Budget Submission Sheet&amp;"-,Bold"
</oddHeader>
    <oddFooter>&amp;R&amp;9&amp;P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zoomScale="85" zoomScaleNormal="85" workbookViewId="0">
      <selection activeCell="M27" sqref="M27"/>
    </sheetView>
  </sheetViews>
  <sheetFormatPr defaultRowHeight="15" x14ac:dyDescent="0.25"/>
  <cols>
    <col min="1" max="1" width="2.140625" style="2" customWidth="1"/>
    <col min="2" max="2" width="20.5703125" style="21" customWidth="1"/>
    <col min="3" max="3" width="7.140625" style="2" customWidth="1"/>
    <col min="4" max="4" width="24.140625" style="21" customWidth="1"/>
    <col min="5" max="5" width="15.140625" style="21" bestFit="1" customWidth="1"/>
    <col min="6" max="7" width="9" style="18" customWidth="1"/>
    <col min="8" max="8" width="7.85546875" style="2" customWidth="1"/>
    <col min="9" max="9" width="27.42578125" style="18" customWidth="1"/>
    <col min="10" max="10" width="12" style="18" customWidth="1"/>
    <col min="11" max="11" width="13" style="76" customWidth="1"/>
    <col min="12" max="12" width="9.85546875" style="76" customWidth="1"/>
    <col min="13" max="13" width="12.5703125" style="76" bestFit="1" customWidth="1"/>
    <col min="14" max="14" width="15.42578125" style="89" customWidth="1"/>
    <col min="15" max="15" width="13.28515625" style="2" customWidth="1"/>
    <col min="16" max="16" width="15.85546875" style="2" customWidth="1"/>
    <col min="17" max="17" width="12.140625" style="2" customWidth="1"/>
    <col min="18" max="18" width="11.5703125" style="2" bestFit="1" customWidth="1"/>
    <col min="19" max="16384" width="9.140625" style="2"/>
  </cols>
  <sheetData>
    <row r="1" spans="2:18" ht="15.75" thickBot="1" x14ac:dyDescent="0.3"/>
    <row r="2" spans="2:18" ht="15" customHeight="1" x14ac:dyDescent="0.25">
      <c r="C2" s="221" t="s">
        <v>0</v>
      </c>
      <c r="D2" s="222"/>
      <c r="E2" s="223"/>
      <c r="F2" s="224"/>
      <c r="G2" s="224"/>
      <c r="H2" s="225"/>
      <c r="J2" s="90"/>
      <c r="O2" s="14" t="s">
        <v>67</v>
      </c>
    </row>
    <row r="3" spans="2:18" ht="15" customHeight="1" x14ac:dyDescent="0.25">
      <c r="C3" s="217" t="s">
        <v>64</v>
      </c>
      <c r="D3" s="218"/>
      <c r="E3" s="226" t="s">
        <v>66</v>
      </c>
      <c r="F3" s="227"/>
      <c r="G3" s="227"/>
      <c r="H3" s="228"/>
      <c r="J3" s="90"/>
    </row>
    <row r="4" spans="2:18" ht="15" customHeight="1" x14ac:dyDescent="0.25">
      <c r="C4" s="217" t="s">
        <v>64</v>
      </c>
      <c r="D4" s="218"/>
      <c r="E4" s="226" t="s">
        <v>65</v>
      </c>
      <c r="F4" s="227"/>
      <c r="G4" s="227"/>
      <c r="H4" s="228"/>
      <c r="J4" s="90"/>
    </row>
    <row r="5" spans="2:18" ht="15" customHeight="1" thickBot="1" x14ac:dyDescent="0.3">
      <c r="C5" s="219" t="s">
        <v>13</v>
      </c>
      <c r="D5" s="220"/>
      <c r="E5" s="229"/>
      <c r="F5" s="230"/>
      <c r="G5" s="230"/>
      <c r="H5" s="231"/>
      <c r="J5" s="90"/>
    </row>
    <row r="6" spans="2:18" ht="15.75" customHeight="1" x14ac:dyDescent="0.25">
      <c r="B6" s="83"/>
      <c r="C6" s="76"/>
      <c r="J6" s="90"/>
      <c r="O6" s="83" t="s">
        <v>19</v>
      </c>
      <c r="P6" s="91"/>
      <c r="Q6" s="91"/>
    </row>
    <row r="7" spans="2:18" ht="15.75" thickBot="1" x14ac:dyDescent="0.3"/>
    <row r="8" spans="2:18" ht="15.75" thickBot="1" x14ac:dyDescent="0.3">
      <c r="B8" s="84">
        <v>1</v>
      </c>
      <c r="C8" s="77">
        <v>2</v>
      </c>
      <c r="D8" s="92">
        <v>3</v>
      </c>
      <c r="E8" s="84">
        <v>4</v>
      </c>
      <c r="F8" s="77">
        <v>5</v>
      </c>
      <c r="G8" s="92">
        <v>6</v>
      </c>
      <c r="H8" s="84">
        <v>7</v>
      </c>
      <c r="I8" s="77">
        <v>8</v>
      </c>
      <c r="J8" s="92">
        <v>9</v>
      </c>
      <c r="K8" s="84">
        <v>10</v>
      </c>
      <c r="L8" s="77">
        <v>11</v>
      </c>
      <c r="M8" s="92">
        <v>12</v>
      </c>
      <c r="N8" s="84">
        <v>13</v>
      </c>
      <c r="O8" s="77">
        <v>14</v>
      </c>
      <c r="P8" s="92">
        <v>15</v>
      </c>
      <c r="Q8" s="84">
        <v>16</v>
      </c>
    </row>
    <row r="9" spans="2:18" x14ac:dyDescent="0.25">
      <c r="B9" s="232" t="s">
        <v>56</v>
      </c>
      <c r="C9" s="236" t="s">
        <v>20</v>
      </c>
      <c r="D9" s="232" t="s">
        <v>21</v>
      </c>
      <c r="E9" s="232" t="s">
        <v>70</v>
      </c>
      <c r="F9" s="238" t="s">
        <v>22</v>
      </c>
      <c r="G9" s="93"/>
      <c r="H9" s="240" t="s">
        <v>23</v>
      </c>
      <c r="I9" s="94" t="s">
        <v>24</v>
      </c>
      <c r="J9" s="238" t="s">
        <v>17</v>
      </c>
      <c r="K9" s="95" t="s">
        <v>25</v>
      </c>
      <c r="L9" s="242" t="s">
        <v>7</v>
      </c>
      <c r="M9" s="95" t="s">
        <v>26</v>
      </c>
      <c r="N9" s="244" t="s">
        <v>8</v>
      </c>
      <c r="O9" s="240" t="s">
        <v>27</v>
      </c>
      <c r="P9" s="240" t="s">
        <v>28</v>
      </c>
      <c r="Q9" s="234" t="s">
        <v>29</v>
      </c>
    </row>
    <row r="10" spans="2:18" x14ac:dyDescent="0.25">
      <c r="B10" s="233"/>
      <c r="C10" s="237"/>
      <c r="D10" s="233"/>
      <c r="E10" s="233"/>
      <c r="F10" s="239"/>
      <c r="G10" s="96"/>
      <c r="H10" s="241"/>
      <c r="I10" s="97" t="s">
        <v>30</v>
      </c>
      <c r="J10" s="239"/>
      <c r="K10" s="98" t="s">
        <v>31</v>
      </c>
      <c r="L10" s="243"/>
      <c r="M10" s="98" t="s">
        <v>31</v>
      </c>
      <c r="N10" s="245"/>
      <c r="O10" s="241"/>
      <c r="P10" s="241"/>
      <c r="Q10" s="235"/>
    </row>
    <row r="11" spans="2:18" x14ac:dyDescent="0.25">
      <c r="B11" s="78" t="s">
        <v>11</v>
      </c>
      <c r="C11" s="99"/>
      <c r="D11" s="99"/>
      <c r="E11" s="100"/>
      <c r="F11" s="101"/>
      <c r="G11" s="101"/>
      <c r="H11" s="101"/>
      <c r="I11" s="101"/>
      <c r="J11" s="102"/>
      <c r="K11" s="102"/>
      <c r="L11" s="103"/>
      <c r="M11" s="103"/>
      <c r="N11" s="103"/>
      <c r="O11" s="103"/>
      <c r="P11" s="103"/>
      <c r="Q11" s="104"/>
    </row>
    <row r="12" spans="2:18" ht="15" customHeight="1" x14ac:dyDescent="0.25">
      <c r="B12" s="78" t="s">
        <v>12</v>
      </c>
      <c r="C12" s="99"/>
      <c r="D12" s="99"/>
      <c r="E12" s="100"/>
      <c r="F12" s="101"/>
      <c r="G12" s="101"/>
      <c r="H12" s="101"/>
      <c r="I12" s="101"/>
      <c r="J12" s="102"/>
      <c r="K12" s="102"/>
      <c r="L12" s="103"/>
      <c r="M12" s="103"/>
      <c r="N12" s="103"/>
      <c r="O12" s="103"/>
      <c r="P12" s="103"/>
      <c r="Q12" s="104"/>
    </row>
    <row r="13" spans="2:18" x14ac:dyDescent="0.25">
      <c r="B13" s="85" t="s">
        <v>69</v>
      </c>
      <c r="C13" s="79">
        <v>1</v>
      </c>
      <c r="D13" s="105" t="s">
        <v>32</v>
      </c>
      <c r="E13" s="106" t="s">
        <v>71</v>
      </c>
      <c r="F13" s="107" t="s">
        <v>33</v>
      </c>
      <c r="G13" s="107"/>
      <c r="H13" s="108">
        <v>0.15</v>
      </c>
      <c r="I13" s="79" t="s">
        <v>55</v>
      </c>
      <c r="J13" s="79" t="s">
        <v>34</v>
      </c>
      <c r="K13" s="109">
        <v>50000</v>
      </c>
      <c r="L13" s="110">
        <v>12</v>
      </c>
      <c r="M13" s="111">
        <f>L13*K13</f>
        <v>600000</v>
      </c>
      <c r="N13" s="109">
        <v>500000</v>
      </c>
      <c r="O13" s="112">
        <f>N13/M13</f>
        <v>0.83333333333333337</v>
      </c>
      <c r="P13" s="204">
        <v>100000</v>
      </c>
      <c r="Q13" s="113">
        <f>P13/M13</f>
        <v>0.16666666666666666</v>
      </c>
    </row>
    <row r="14" spans="2:18" x14ac:dyDescent="0.25">
      <c r="B14" s="85" t="s">
        <v>69</v>
      </c>
      <c r="C14" s="79">
        <v>2</v>
      </c>
      <c r="D14" s="105" t="s">
        <v>35</v>
      </c>
      <c r="E14" s="106" t="s">
        <v>72</v>
      </c>
      <c r="F14" s="107" t="s">
        <v>36</v>
      </c>
      <c r="G14" s="107"/>
      <c r="H14" s="108">
        <v>0.5</v>
      </c>
      <c r="I14" s="79" t="s">
        <v>55</v>
      </c>
      <c r="J14" s="79" t="s">
        <v>34</v>
      </c>
      <c r="K14" s="109">
        <v>35000</v>
      </c>
      <c r="L14" s="110">
        <v>9</v>
      </c>
      <c r="M14" s="111">
        <f t="shared" ref="M14:M22" si="0">K14*L14</f>
        <v>315000</v>
      </c>
      <c r="N14" s="109">
        <v>100000</v>
      </c>
      <c r="O14" s="112">
        <f>N14/M14</f>
        <v>0.31746031746031744</v>
      </c>
      <c r="P14" s="204">
        <v>215000</v>
      </c>
      <c r="Q14" s="113">
        <f t="shared" ref="Q14:Q16" si="1">P14/M14</f>
        <v>0.68253968253968256</v>
      </c>
      <c r="R14" s="114"/>
    </row>
    <row r="15" spans="2:18" x14ac:dyDescent="0.25">
      <c r="B15" s="85" t="s">
        <v>69</v>
      </c>
      <c r="C15" s="79">
        <v>3</v>
      </c>
      <c r="D15" s="106" t="s">
        <v>37</v>
      </c>
      <c r="E15" s="106" t="s">
        <v>72</v>
      </c>
      <c r="F15" s="107" t="s">
        <v>36</v>
      </c>
      <c r="G15" s="107"/>
      <c r="H15" s="108">
        <v>1</v>
      </c>
      <c r="I15" s="79" t="s">
        <v>55</v>
      </c>
      <c r="J15" s="79" t="s">
        <v>34</v>
      </c>
      <c r="K15" s="109">
        <v>35000</v>
      </c>
      <c r="L15" s="110">
        <v>12</v>
      </c>
      <c r="M15" s="111">
        <f t="shared" si="0"/>
        <v>420000</v>
      </c>
      <c r="N15" s="109">
        <v>0</v>
      </c>
      <c r="O15" s="112">
        <f t="shared" ref="O15:O16" si="2">N15/M15</f>
        <v>0</v>
      </c>
      <c r="P15" s="204">
        <f>M15-N15</f>
        <v>420000</v>
      </c>
      <c r="Q15" s="113">
        <f t="shared" si="1"/>
        <v>1</v>
      </c>
    </row>
    <row r="16" spans="2:18" x14ac:dyDescent="0.25">
      <c r="B16" s="85" t="s">
        <v>69</v>
      </c>
      <c r="C16" s="79">
        <v>4</v>
      </c>
      <c r="D16" s="106" t="s">
        <v>38</v>
      </c>
      <c r="E16" s="106" t="s">
        <v>72</v>
      </c>
      <c r="F16" s="107" t="s">
        <v>33</v>
      </c>
      <c r="G16" s="107"/>
      <c r="H16" s="108">
        <v>1</v>
      </c>
      <c r="I16" s="79" t="s">
        <v>55</v>
      </c>
      <c r="J16" s="79" t="s">
        <v>34</v>
      </c>
      <c r="K16" s="109">
        <v>35000</v>
      </c>
      <c r="L16" s="110">
        <v>12</v>
      </c>
      <c r="M16" s="111">
        <f t="shared" si="0"/>
        <v>420000</v>
      </c>
      <c r="N16" s="109">
        <v>0</v>
      </c>
      <c r="O16" s="112">
        <f t="shared" si="2"/>
        <v>0</v>
      </c>
      <c r="P16" s="204">
        <f>M16-N16</f>
        <v>420000</v>
      </c>
      <c r="Q16" s="113">
        <f t="shared" si="1"/>
        <v>1</v>
      </c>
    </row>
    <row r="17" spans="2:18" x14ac:dyDescent="0.25">
      <c r="B17" s="85" t="s">
        <v>69</v>
      </c>
      <c r="C17" s="79">
        <v>5</v>
      </c>
      <c r="D17" s="105" t="s">
        <v>35</v>
      </c>
      <c r="E17" s="106" t="s">
        <v>71</v>
      </c>
      <c r="F17" s="107" t="s">
        <v>33</v>
      </c>
      <c r="G17" s="107"/>
      <c r="H17" s="108">
        <v>0.75</v>
      </c>
      <c r="I17" s="79" t="s">
        <v>55</v>
      </c>
      <c r="J17" s="79" t="s">
        <v>80</v>
      </c>
      <c r="K17" s="109">
        <v>50000</v>
      </c>
      <c r="L17" s="110">
        <v>12</v>
      </c>
      <c r="M17" s="111">
        <f t="shared" si="0"/>
        <v>600000</v>
      </c>
      <c r="N17" s="109">
        <v>200000</v>
      </c>
      <c r="O17" s="112">
        <f>N17/M17</f>
        <v>0.33333333333333331</v>
      </c>
      <c r="P17" s="204">
        <v>400000</v>
      </c>
      <c r="Q17" s="113">
        <f>P17/M17</f>
        <v>0.66666666666666663</v>
      </c>
    </row>
    <row r="18" spans="2:18" x14ac:dyDescent="0.25">
      <c r="B18" s="85" t="s">
        <v>69</v>
      </c>
      <c r="C18" s="79">
        <v>6</v>
      </c>
      <c r="D18" s="105" t="s">
        <v>35</v>
      </c>
      <c r="E18" s="106" t="s">
        <v>71</v>
      </c>
      <c r="F18" s="107" t="s">
        <v>36</v>
      </c>
      <c r="G18" s="107"/>
      <c r="H18" s="108">
        <v>0.5</v>
      </c>
      <c r="I18" s="79" t="s">
        <v>55</v>
      </c>
      <c r="J18" s="79" t="s">
        <v>39</v>
      </c>
      <c r="K18" s="109">
        <v>35000</v>
      </c>
      <c r="L18" s="110">
        <v>9</v>
      </c>
      <c r="M18" s="111">
        <f t="shared" si="0"/>
        <v>315000</v>
      </c>
      <c r="N18" s="109">
        <v>100000</v>
      </c>
      <c r="O18" s="112">
        <f>N18/M18</f>
        <v>0.31746031746031744</v>
      </c>
      <c r="P18" s="204">
        <v>215000</v>
      </c>
      <c r="Q18" s="113">
        <f t="shared" ref="Q18:Q20" si="3">P18/M18</f>
        <v>0.68253968253968256</v>
      </c>
      <c r="R18" s="114"/>
    </row>
    <row r="19" spans="2:18" x14ac:dyDescent="0.25">
      <c r="B19" s="85" t="s">
        <v>69</v>
      </c>
      <c r="C19" s="79">
        <v>7</v>
      </c>
      <c r="D19" s="106" t="s">
        <v>37</v>
      </c>
      <c r="E19" s="106" t="s">
        <v>71</v>
      </c>
      <c r="F19" s="107" t="s">
        <v>36</v>
      </c>
      <c r="G19" s="107"/>
      <c r="H19" s="108">
        <v>1</v>
      </c>
      <c r="I19" s="79" t="s">
        <v>55</v>
      </c>
      <c r="J19" s="79" t="s">
        <v>39</v>
      </c>
      <c r="K19" s="109">
        <v>35000</v>
      </c>
      <c r="L19" s="110">
        <v>12</v>
      </c>
      <c r="M19" s="111">
        <f t="shared" si="0"/>
        <v>420000</v>
      </c>
      <c r="N19" s="109">
        <v>0</v>
      </c>
      <c r="O19" s="112">
        <f t="shared" ref="O19:O20" si="4">N19/M19</f>
        <v>0</v>
      </c>
      <c r="P19" s="204">
        <f>M19-N19</f>
        <v>420000</v>
      </c>
      <c r="Q19" s="113">
        <f t="shared" si="3"/>
        <v>1</v>
      </c>
    </row>
    <row r="20" spans="2:18" x14ac:dyDescent="0.25">
      <c r="B20" s="85" t="s">
        <v>69</v>
      </c>
      <c r="C20" s="79">
        <v>8</v>
      </c>
      <c r="D20" s="106" t="s">
        <v>38</v>
      </c>
      <c r="E20" s="106" t="s">
        <v>71</v>
      </c>
      <c r="F20" s="107" t="s">
        <v>33</v>
      </c>
      <c r="G20" s="107"/>
      <c r="H20" s="108">
        <v>1</v>
      </c>
      <c r="I20" s="79" t="s">
        <v>55</v>
      </c>
      <c r="J20" s="79" t="s">
        <v>54</v>
      </c>
      <c r="K20" s="109">
        <v>35000</v>
      </c>
      <c r="L20" s="110">
        <v>12</v>
      </c>
      <c r="M20" s="111">
        <f t="shared" si="0"/>
        <v>420000</v>
      </c>
      <c r="N20" s="109">
        <v>0</v>
      </c>
      <c r="O20" s="112">
        <f t="shared" si="4"/>
        <v>0</v>
      </c>
      <c r="P20" s="204">
        <f>M20-N20</f>
        <v>420000</v>
      </c>
      <c r="Q20" s="113">
        <f t="shared" si="3"/>
        <v>1</v>
      </c>
    </row>
    <row r="21" spans="2:18" x14ac:dyDescent="0.25">
      <c r="B21" s="85" t="s">
        <v>69</v>
      </c>
      <c r="C21" s="79">
        <v>9</v>
      </c>
      <c r="D21" s="105" t="s">
        <v>40</v>
      </c>
      <c r="E21" s="106" t="s">
        <v>72</v>
      </c>
      <c r="F21" s="107" t="s">
        <v>33</v>
      </c>
      <c r="G21" s="107"/>
      <c r="H21" s="108">
        <v>0.25</v>
      </c>
      <c r="I21" s="79" t="s">
        <v>55</v>
      </c>
      <c r="J21" s="79" t="s">
        <v>41</v>
      </c>
      <c r="K21" s="109">
        <v>100000</v>
      </c>
      <c r="L21" s="110">
        <v>12</v>
      </c>
      <c r="M21" s="111">
        <f t="shared" si="0"/>
        <v>1200000</v>
      </c>
      <c r="N21" s="109">
        <v>800000</v>
      </c>
      <c r="O21" s="112">
        <f>N21/M21</f>
        <v>0.66666666666666663</v>
      </c>
      <c r="P21" s="204">
        <v>400000</v>
      </c>
      <c r="Q21" s="113">
        <f>P21/M21</f>
        <v>0.33333333333333331</v>
      </c>
      <c r="R21" s="114"/>
    </row>
    <row r="22" spans="2:18" ht="15.75" thickBot="1" x14ac:dyDescent="0.3">
      <c r="B22" s="85" t="s">
        <v>69</v>
      </c>
      <c r="C22" s="79">
        <v>10</v>
      </c>
      <c r="D22" s="105" t="s">
        <v>42</v>
      </c>
      <c r="E22" s="106" t="s">
        <v>72</v>
      </c>
      <c r="F22" s="107" t="s">
        <v>36</v>
      </c>
      <c r="G22" s="107"/>
      <c r="H22" s="108">
        <v>0.5</v>
      </c>
      <c r="I22" s="79" t="s">
        <v>55</v>
      </c>
      <c r="J22" s="79" t="s">
        <v>41</v>
      </c>
      <c r="K22" s="109">
        <v>75000</v>
      </c>
      <c r="L22" s="110">
        <v>9</v>
      </c>
      <c r="M22" s="111">
        <f t="shared" si="0"/>
        <v>675000</v>
      </c>
      <c r="N22" s="109">
        <v>300000</v>
      </c>
      <c r="O22" s="112">
        <f>N22/M22</f>
        <v>0.44444444444444442</v>
      </c>
      <c r="P22" s="204">
        <v>375000</v>
      </c>
      <c r="Q22" s="113">
        <f t="shared" ref="Q22" si="5">P22/M22</f>
        <v>0.55555555555555558</v>
      </c>
      <c r="R22" s="114"/>
    </row>
    <row r="23" spans="2:18" s="14" customFormat="1" ht="15.75" thickTop="1" x14ac:dyDescent="0.25">
      <c r="B23" s="139"/>
      <c r="C23" s="140"/>
      <c r="D23" s="141" t="s">
        <v>76</v>
      </c>
      <c r="E23" s="142"/>
      <c r="F23" s="143"/>
      <c r="G23" s="143"/>
      <c r="H23" s="143"/>
      <c r="I23" s="140"/>
      <c r="J23" s="140"/>
      <c r="K23" s="144"/>
      <c r="L23" s="144"/>
      <c r="M23" s="145">
        <f>SUM(M13:M22)</f>
        <v>5385000</v>
      </c>
      <c r="N23" s="145">
        <f>SUM(N13:N22)</f>
        <v>2000000</v>
      </c>
      <c r="O23" s="146" t="s">
        <v>82</v>
      </c>
      <c r="P23" s="145">
        <f>SUM(P13:P22)</f>
        <v>3385000</v>
      </c>
      <c r="Q23" s="147" t="s">
        <v>82</v>
      </c>
    </row>
    <row r="24" spans="2:18" s="14" customFormat="1" x14ac:dyDescent="0.25">
      <c r="B24" s="86"/>
      <c r="C24" s="80"/>
      <c r="D24" s="115"/>
      <c r="E24" s="115"/>
      <c r="F24" s="116"/>
      <c r="G24" s="116"/>
      <c r="H24" s="117"/>
      <c r="I24" s="80"/>
      <c r="J24" s="80"/>
      <c r="K24" s="118"/>
      <c r="L24" s="119"/>
      <c r="M24" s="120"/>
      <c r="N24" s="121"/>
      <c r="O24" s="122"/>
      <c r="P24" s="120"/>
      <c r="Q24" s="122"/>
    </row>
    <row r="25" spans="2:18" s="14" customFormat="1" x14ac:dyDescent="0.25">
      <c r="B25" s="85" t="s">
        <v>68</v>
      </c>
      <c r="C25" s="79">
        <v>1</v>
      </c>
      <c r="D25" s="106" t="s">
        <v>73</v>
      </c>
      <c r="E25" s="106" t="s">
        <v>71</v>
      </c>
      <c r="F25" s="116"/>
      <c r="G25" s="116"/>
      <c r="H25" s="117"/>
      <c r="I25" s="80"/>
      <c r="J25" s="80"/>
      <c r="K25" s="118"/>
      <c r="L25" s="119"/>
      <c r="M25" s="120"/>
      <c r="N25" s="121"/>
      <c r="O25" s="122"/>
      <c r="P25" s="120"/>
      <c r="Q25" s="122"/>
    </row>
    <row r="26" spans="2:18" s="14" customFormat="1" x14ac:dyDescent="0.25">
      <c r="B26" s="85" t="s">
        <v>68</v>
      </c>
      <c r="C26" s="79">
        <v>2</v>
      </c>
      <c r="D26" s="106" t="s">
        <v>42</v>
      </c>
      <c r="E26" s="106" t="s">
        <v>71</v>
      </c>
      <c r="F26" s="116"/>
      <c r="G26" s="116"/>
      <c r="H26" s="117"/>
      <c r="I26" s="80"/>
      <c r="J26" s="80"/>
      <c r="K26" s="118"/>
      <c r="L26" s="119"/>
      <c r="M26" s="120"/>
      <c r="N26" s="121"/>
      <c r="O26" s="122"/>
      <c r="P26" s="120"/>
      <c r="Q26" s="122"/>
    </row>
    <row r="27" spans="2:18" s="14" customFormat="1" x14ac:dyDescent="0.25">
      <c r="B27" s="85" t="s">
        <v>68</v>
      </c>
      <c r="C27" s="79">
        <v>3</v>
      </c>
      <c r="D27" s="106" t="s">
        <v>74</v>
      </c>
      <c r="E27" s="106" t="s">
        <v>71</v>
      </c>
      <c r="F27" s="116"/>
      <c r="G27" s="116"/>
      <c r="H27" s="117"/>
      <c r="I27" s="80"/>
      <c r="J27" s="80"/>
      <c r="K27" s="118"/>
      <c r="L27" s="119"/>
      <c r="M27" s="120"/>
      <c r="N27" s="121"/>
      <c r="O27" s="122"/>
      <c r="P27" s="120"/>
      <c r="Q27" s="122"/>
    </row>
    <row r="28" spans="2:18" s="14" customFormat="1" x14ac:dyDescent="0.25">
      <c r="B28" s="85" t="s">
        <v>68</v>
      </c>
      <c r="C28" s="79">
        <v>4</v>
      </c>
      <c r="D28" s="106" t="s">
        <v>43</v>
      </c>
      <c r="E28" s="106" t="s">
        <v>71</v>
      </c>
      <c r="F28" s="116"/>
      <c r="G28" s="116"/>
      <c r="H28" s="117"/>
      <c r="I28" s="80"/>
      <c r="J28" s="80"/>
      <c r="K28" s="118"/>
      <c r="L28" s="119"/>
      <c r="M28" s="120"/>
      <c r="N28" s="121"/>
      <c r="O28" s="122"/>
      <c r="P28" s="120"/>
      <c r="Q28" s="122"/>
    </row>
    <row r="29" spans="2:18" s="14" customFormat="1" ht="15.75" thickBot="1" x14ac:dyDescent="0.3">
      <c r="B29" s="85" t="s">
        <v>68</v>
      </c>
      <c r="C29" s="79">
        <v>5</v>
      </c>
      <c r="D29" s="106" t="s">
        <v>75</v>
      </c>
      <c r="E29" s="106" t="s">
        <v>71</v>
      </c>
      <c r="F29" s="116"/>
      <c r="G29" s="116"/>
      <c r="H29" s="117"/>
      <c r="I29" s="80"/>
      <c r="J29" s="80"/>
      <c r="K29" s="118"/>
      <c r="L29" s="119"/>
      <c r="M29" s="120"/>
      <c r="N29" s="121"/>
      <c r="O29" s="122"/>
      <c r="P29" s="120"/>
      <c r="Q29" s="122"/>
    </row>
    <row r="30" spans="2:18" s="14" customFormat="1" ht="15.75" thickTop="1" x14ac:dyDescent="0.25">
      <c r="B30" s="139"/>
      <c r="C30" s="140"/>
      <c r="D30" s="141" t="s">
        <v>77</v>
      </c>
      <c r="E30" s="142"/>
      <c r="F30" s="143"/>
      <c r="G30" s="143"/>
      <c r="H30" s="143"/>
      <c r="I30" s="140"/>
      <c r="J30" s="140"/>
      <c r="K30" s="144"/>
      <c r="L30" s="144"/>
      <c r="M30" s="145">
        <f>SUM(M25:M29)</f>
        <v>0</v>
      </c>
      <c r="N30" s="145">
        <f>SUM(N25:N29)</f>
        <v>0</v>
      </c>
      <c r="O30" s="146" t="s">
        <v>82</v>
      </c>
      <c r="P30" s="145">
        <f>SUM(P25:P29)</f>
        <v>0</v>
      </c>
      <c r="Q30" s="147" t="s">
        <v>82</v>
      </c>
    </row>
    <row r="31" spans="2:18" x14ac:dyDescent="0.25">
      <c r="B31" s="85"/>
      <c r="C31" s="79"/>
      <c r="D31" s="106"/>
      <c r="E31" s="106"/>
      <c r="F31" s="107"/>
      <c r="G31" s="107"/>
      <c r="H31" s="108"/>
      <c r="I31" s="79"/>
      <c r="J31" s="79"/>
      <c r="K31" s="109">
        <v>0</v>
      </c>
      <c r="L31" s="110"/>
      <c r="M31" s="123"/>
      <c r="N31" s="194"/>
      <c r="O31" s="123"/>
      <c r="P31" s="123"/>
      <c r="Q31" s="113"/>
    </row>
    <row r="32" spans="2:18" ht="15.75" thickBot="1" x14ac:dyDescent="0.3">
      <c r="B32" s="195"/>
      <c r="C32" s="196"/>
      <c r="D32" s="197"/>
      <c r="E32" s="198"/>
      <c r="F32" s="199"/>
      <c r="G32" s="199"/>
      <c r="H32" s="200"/>
      <c r="I32" s="201"/>
      <c r="J32" s="202"/>
      <c r="K32" s="203"/>
      <c r="L32" s="203"/>
      <c r="M32" s="124"/>
      <c r="N32" s="194"/>
      <c r="O32" s="125"/>
      <c r="P32" s="126"/>
      <c r="Q32" s="127"/>
    </row>
    <row r="33" spans="2:17" ht="15.75" thickTop="1" x14ac:dyDescent="0.25">
      <c r="B33" s="152"/>
      <c r="C33" s="153"/>
      <c r="D33" s="148" t="s">
        <v>44</v>
      </c>
      <c r="E33" s="154"/>
      <c r="F33" s="155"/>
      <c r="G33" s="155"/>
      <c r="H33" s="149"/>
      <c r="I33" s="153"/>
      <c r="J33" s="153"/>
      <c r="K33" s="150"/>
      <c r="L33" s="150"/>
      <c r="M33" s="151">
        <f>SUM(M30,M23)</f>
        <v>5385000</v>
      </c>
      <c r="N33" s="151">
        <f t="shared" ref="N33:P33" si="6">SUM(N30,N23)</f>
        <v>2000000</v>
      </c>
      <c r="O33" s="156" t="s">
        <v>82</v>
      </c>
      <c r="P33" s="151">
        <f t="shared" si="6"/>
        <v>3385000</v>
      </c>
      <c r="Q33" s="157" t="s">
        <v>82</v>
      </c>
    </row>
    <row r="34" spans="2:17" s="168" customFormat="1" x14ac:dyDescent="0.25">
      <c r="B34" s="158"/>
      <c r="C34" s="159"/>
      <c r="D34" s="160"/>
      <c r="E34" s="161"/>
      <c r="F34" s="162"/>
      <c r="G34" s="162"/>
      <c r="H34" s="163"/>
      <c r="I34" s="164"/>
      <c r="J34" s="164"/>
      <c r="K34" s="165"/>
      <c r="L34" s="165"/>
      <c r="M34" s="165"/>
      <c r="N34" s="165"/>
      <c r="O34" s="166"/>
      <c r="P34" s="165"/>
      <c r="Q34" s="167"/>
    </row>
    <row r="35" spans="2:17" x14ac:dyDescent="0.25">
      <c r="B35" s="87"/>
      <c r="C35" s="81"/>
      <c r="D35" s="128"/>
      <c r="E35" s="129"/>
      <c r="F35" s="130"/>
      <c r="G35" s="130"/>
      <c r="H35" s="131"/>
      <c r="I35" s="132"/>
      <c r="J35" s="132"/>
      <c r="K35" s="133"/>
      <c r="L35" s="133"/>
      <c r="M35" s="133"/>
      <c r="N35" s="134"/>
      <c r="O35" s="135"/>
      <c r="P35" s="136"/>
      <c r="Q35" s="137"/>
    </row>
    <row r="36" spans="2:17" x14ac:dyDescent="0.25">
      <c r="B36" s="176" t="s">
        <v>45</v>
      </c>
      <c r="C36" s="177" t="s">
        <v>45</v>
      </c>
      <c r="D36" s="178" t="s">
        <v>78</v>
      </c>
      <c r="E36" s="179"/>
      <c r="F36" s="169"/>
      <c r="G36" s="169"/>
      <c r="H36" s="169"/>
      <c r="I36" s="177"/>
      <c r="J36" s="177"/>
      <c r="K36" s="170"/>
      <c r="L36" s="171"/>
      <c r="M36" s="180">
        <f>M23</f>
        <v>5385000</v>
      </c>
      <c r="N36" s="180">
        <f t="shared" ref="N36:Q36" si="7">N23</f>
        <v>2000000</v>
      </c>
      <c r="O36" s="181" t="str">
        <f t="shared" si="7"/>
        <v xml:space="preserve"> </v>
      </c>
      <c r="P36" s="172">
        <f t="shared" si="7"/>
        <v>3385000</v>
      </c>
      <c r="Q36" s="182" t="str">
        <f t="shared" si="7"/>
        <v xml:space="preserve"> </v>
      </c>
    </row>
    <row r="37" spans="2:17" x14ac:dyDescent="0.25">
      <c r="B37" s="176" t="s">
        <v>47</v>
      </c>
      <c r="C37" s="177" t="s">
        <v>47</v>
      </c>
      <c r="D37" s="178" t="s">
        <v>79</v>
      </c>
      <c r="E37" s="179"/>
      <c r="F37" s="169"/>
      <c r="G37" s="169"/>
      <c r="H37" s="169"/>
      <c r="I37" s="177"/>
      <c r="J37" s="177"/>
      <c r="K37" s="170"/>
      <c r="L37" s="171"/>
      <c r="M37" s="180">
        <f>M30</f>
        <v>0</v>
      </c>
      <c r="N37" s="180">
        <f t="shared" ref="N37:Q37" si="8">N30</f>
        <v>0</v>
      </c>
      <c r="O37" s="181" t="str">
        <f t="shared" si="8"/>
        <v xml:space="preserve"> </v>
      </c>
      <c r="P37" s="172">
        <f t="shared" si="8"/>
        <v>0</v>
      </c>
      <c r="Q37" s="182" t="str">
        <f t="shared" si="8"/>
        <v xml:space="preserve"> </v>
      </c>
    </row>
    <row r="38" spans="2:17" x14ac:dyDescent="0.25">
      <c r="B38" s="176" t="s">
        <v>48</v>
      </c>
      <c r="C38" s="177" t="s">
        <v>48</v>
      </c>
      <c r="D38" s="178" t="s">
        <v>46</v>
      </c>
      <c r="E38" s="179"/>
      <c r="F38" s="169"/>
      <c r="G38" s="169"/>
      <c r="H38" s="169"/>
      <c r="I38" s="177"/>
      <c r="J38" s="177"/>
      <c r="K38" s="170"/>
      <c r="L38" s="171"/>
      <c r="M38" s="180"/>
      <c r="N38" s="180"/>
      <c r="O38" s="181"/>
      <c r="P38" s="172"/>
      <c r="Q38" s="182"/>
    </row>
    <row r="39" spans="2:17" x14ac:dyDescent="0.25">
      <c r="B39" s="176" t="s">
        <v>49</v>
      </c>
      <c r="C39" s="177" t="s">
        <v>49</v>
      </c>
      <c r="D39" s="178" t="s">
        <v>46</v>
      </c>
      <c r="E39" s="179"/>
      <c r="F39" s="169"/>
      <c r="G39" s="169"/>
      <c r="H39" s="169"/>
      <c r="I39" s="177"/>
      <c r="J39" s="177"/>
      <c r="K39" s="170"/>
      <c r="L39" s="171"/>
      <c r="M39" s="180"/>
      <c r="N39" s="180"/>
      <c r="O39" s="181"/>
      <c r="P39" s="172"/>
      <c r="Q39" s="182"/>
    </row>
    <row r="40" spans="2:17" x14ac:dyDescent="0.25">
      <c r="B40" s="176"/>
      <c r="C40" s="177"/>
      <c r="D40" s="183" t="s">
        <v>50</v>
      </c>
      <c r="E40" s="184"/>
      <c r="F40" s="173"/>
      <c r="G40" s="173"/>
      <c r="H40" s="173"/>
      <c r="I40" s="185"/>
      <c r="J40" s="185"/>
      <c r="K40" s="174"/>
      <c r="L40" s="175"/>
      <c r="M40" s="186">
        <f>SUM(M36:M39)</f>
        <v>5385000</v>
      </c>
      <c r="N40" s="186">
        <f t="shared" ref="N40:P40" si="9">SUM(N36:N39)</f>
        <v>2000000</v>
      </c>
      <c r="O40" s="187" t="s">
        <v>82</v>
      </c>
      <c r="P40" s="186">
        <f t="shared" si="9"/>
        <v>3385000</v>
      </c>
      <c r="Q40" s="187" t="s">
        <v>82</v>
      </c>
    </row>
    <row r="42" spans="2:17" x14ac:dyDescent="0.25">
      <c r="B42" s="88" t="s">
        <v>51</v>
      </c>
      <c r="D42" s="2"/>
      <c r="O42" s="138"/>
    </row>
    <row r="43" spans="2:17" x14ac:dyDescent="0.25">
      <c r="B43" s="88" t="s">
        <v>52</v>
      </c>
      <c r="C43" s="82"/>
      <c r="D43" s="2"/>
    </row>
  </sheetData>
  <mergeCells count="20">
    <mergeCell ref="B9:B10"/>
    <mergeCell ref="Q9:Q10"/>
    <mergeCell ref="C9:C10"/>
    <mergeCell ref="D9:D10"/>
    <mergeCell ref="E9:E10"/>
    <mergeCell ref="F9:F10"/>
    <mergeCell ref="H9:H10"/>
    <mergeCell ref="J9:J10"/>
    <mergeCell ref="L9:L10"/>
    <mergeCell ref="N9:N10"/>
    <mergeCell ref="O9:O10"/>
    <mergeCell ref="P9:P10"/>
    <mergeCell ref="C3:D3"/>
    <mergeCell ref="C5:D5"/>
    <mergeCell ref="C2:D2"/>
    <mergeCell ref="C4:D4"/>
    <mergeCell ref="E2:H2"/>
    <mergeCell ref="E3:H3"/>
    <mergeCell ref="E4:H4"/>
    <mergeCell ref="E5:H5"/>
  </mergeCells>
  <pageMargins left="0.17" right="0.1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Personnel Plan</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Mignon van der Liet-Senders</dc:creator>
  <cp:lastModifiedBy>Munazza Hadi</cp:lastModifiedBy>
  <cp:lastPrinted>2019-05-08T07:17:42Z</cp:lastPrinted>
  <dcterms:created xsi:type="dcterms:W3CDTF">2013-12-05T13:44:13Z</dcterms:created>
  <dcterms:modified xsi:type="dcterms:W3CDTF">2019-05-14T07:16:17Z</dcterms:modified>
</cp:coreProperties>
</file>